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\\Pluton\data\DEPFIN\ОТДЕЛ  ДОХОДОВ\ИСПОЛНЕНИЕ\исполнение 2024 год\2. исполнение за полугодие\"/>
    </mc:Choice>
  </mc:AlternateContent>
  <bookViews>
    <workbookView xWindow="0" yWindow="0" windowWidth="25200" windowHeight="11985"/>
  </bookViews>
  <sheets>
    <sheet name="Доходы" sheetId="31" r:id="rId1"/>
  </sheets>
  <definedNames>
    <definedName name="_Date_">#REF!</definedName>
    <definedName name="_Otchet_Period_Source__AT_ObjectName">#REF!</definedName>
    <definedName name="_Period_">#REF!</definedName>
    <definedName name="а">#REF!</definedName>
    <definedName name="б">#REF!</definedName>
    <definedName name="д">#REF!</definedName>
    <definedName name="ддж">#REF!</definedName>
    <definedName name="Дох">#REF!</definedName>
    <definedName name="доходы">#REF!</definedName>
    <definedName name="Л">#REF!</definedName>
    <definedName name="_xlnm.Print_Area" localSheetId="0">Доходы!$A$1:$G$50</definedName>
    <definedName name="округ">#REF!</definedName>
    <definedName name="пррнн">#REF!</definedName>
    <definedName name="ю">#REF!</definedName>
    <definedName name="я">#REF!</definedName>
    <definedName name="яя">#REF!</definedName>
  </definedNames>
  <calcPr calcId="162913" fullPrecision="0"/>
</workbook>
</file>

<file path=xl/calcChain.xml><?xml version="1.0" encoding="utf-8"?>
<calcChain xmlns="http://schemas.openxmlformats.org/spreadsheetml/2006/main">
  <c r="E41" i="31" l="1"/>
  <c r="F48" i="31" l="1"/>
  <c r="F47" i="31"/>
  <c r="G48" i="31"/>
  <c r="G47" i="31"/>
  <c r="C33" i="31" l="1"/>
  <c r="E33" i="31" l="1"/>
  <c r="D41" i="31" l="1"/>
  <c r="D33" i="31" l="1"/>
  <c r="D25" i="31"/>
  <c r="E25" i="31"/>
  <c r="C25" i="31"/>
  <c r="E24" i="31" l="1"/>
  <c r="D24" i="31"/>
  <c r="C24" i="31"/>
  <c r="G34" i="31"/>
  <c r="G35" i="31"/>
  <c r="G36" i="31"/>
  <c r="G37" i="31"/>
  <c r="F34" i="31"/>
  <c r="F35" i="31"/>
  <c r="F36" i="31"/>
  <c r="F37" i="31"/>
  <c r="G27" i="31"/>
  <c r="G30" i="31"/>
  <c r="F26" i="31"/>
  <c r="F27" i="31"/>
  <c r="F30" i="31"/>
  <c r="G19" i="31" l="1"/>
  <c r="G20" i="31"/>
  <c r="G21" i="31"/>
  <c r="F19" i="31"/>
  <c r="F20" i="31"/>
  <c r="F21" i="31"/>
  <c r="E18" i="31"/>
  <c r="D18" i="31"/>
  <c r="C18" i="31"/>
  <c r="G14" i="31" l="1"/>
  <c r="G17" i="31"/>
  <c r="F14" i="31"/>
  <c r="F17" i="31"/>
  <c r="E13" i="31"/>
  <c r="E10" i="31" s="1"/>
  <c r="D13" i="31"/>
  <c r="D10" i="31" s="1"/>
  <c r="C13" i="31"/>
  <c r="C10" i="31" s="1"/>
  <c r="G11" i="31" l="1"/>
  <c r="G12" i="31"/>
  <c r="G13" i="31"/>
  <c r="G18" i="31"/>
  <c r="G22" i="31"/>
  <c r="G25" i="31"/>
  <c r="G31" i="31"/>
  <c r="G32" i="31"/>
  <c r="G33" i="31"/>
  <c r="G38" i="31"/>
  <c r="G43" i="31"/>
  <c r="G44" i="31"/>
  <c r="G45" i="31"/>
  <c r="G46" i="31"/>
  <c r="F11" i="31"/>
  <c r="F12" i="31"/>
  <c r="F13" i="31"/>
  <c r="F18" i="31"/>
  <c r="F22" i="31"/>
  <c r="F25" i="31"/>
  <c r="F31" i="31"/>
  <c r="F32" i="31"/>
  <c r="F33" i="31"/>
  <c r="F38" i="31"/>
  <c r="F43" i="31"/>
  <c r="F44" i="31"/>
  <c r="F45" i="31"/>
  <c r="F46" i="31"/>
  <c r="E40" i="31"/>
  <c r="D40" i="31"/>
  <c r="C41" i="31"/>
  <c r="C40" i="31" s="1"/>
  <c r="C9" i="31"/>
  <c r="G41" i="31" l="1"/>
  <c r="G10" i="31"/>
  <c r="D9" i="31"/>
  <c r="D8" i="31" s="1"/>
  <c r="G24" i="31"/>
  <c r="C8" i="31"/>
  <c r="E9" i="31"/>
  <c r="F10" i="31"/>
  <c r="F41" i="31"/>
  <c r="F24" i="31"/>
  <c r="F9" i="31" l="1"/>
  <c r="G9" i="31"/>
  <c r="G40" i="31"/>
  <c r="F40" i="31"/>
  <c r="E8" i="31"/>
  <c r="F8" i="31" l="1"/>
  <c r="G8" i="31"/>
</calcChain>
</file>

<file path=xl/sharedStrings.xml><?xml version="1.0" encoding="utf-8"?>
<sst xmlns="http://schemas.openxmlformats.org/spreadsheetml/2006/main" count="97" uniqueCount="97">
  <si>
    <t>2</t>
  </si>
  <si>
    <t>3</t>
  </si>
  <si>
    <t>4</t>
  </si>
  <si>
    <t>5</t>
  </si>
  <si>
    <t>6</t>
  </si>
  <si>
    <t>Налоговые доходы</t>
  </si>
  <si>
    <t>Неналоговые доходы</t>
  </si>
  <si>
    <t>Безвозмездные поступления</t>
  </si>
  <si>
    <t>иные межбюджетные трансферты</t>
  </si>
  <si>
    <t>(тыс.рублей)</t>
  </si>
  <si>
    <t>Вид дохода</t>
  </si>
  <si>
    <t>Всего доходов</t>
  </si>
  <si>
    <t>Налоговые  и неналоговые доходы</t>
  </si>
  <si>
    <t>Налог на доходы физических лиц</t>
  </si>
  <si>
    <t>Акцизы по подакцизным товарам (продукции), производимым на территории Российской Федерации</t>
  </si>
  <si>
    <t>Платежи при пользовании природными ресурсами</t>
  </si>
  <si>
    <t>Штрафы, санкции, возмещение ущерба</t>
  </si>
  <si>
    <t>Прочие неналоговые доходы</t>
  </si>
  <si>
    <t>Безвозмездные поступления от других бюджетов бюджетной системы Российской Федерации</t>
  </si>
  <si>
    <t>Государственная пошлина</t>
  </si>
  <si>
    <t>% исполнения к плану на год</t>
  </si>
  <si>
    <t>Безвозмездные поступления от государственных (муниципальных) организаций в бюджеты городских округов</t>
  </si>
  <si>
    <t>Безвозмездные поступления от негосударственных организаций в бюджеты городских округов</t>
  </si>
  <si>
    <t>Налог, взимаемый в связи с применением упрощенной системы налогообложения</t>
  </si>
  <si>
    <t>Единый налог на вмененный доход для отдельных видов деятельности</t>
  </si>
  <si>
    <t>Налог на имущество физических лиц</t>
  </si>
  <si>
    <t>Транспортный налог</t>
  </si>
  <si>
    <t>Земельный налог</t>
  </si>
  <si>
    <t>000 1 00 00000 00 0000 000</t>
  </si>
  <si>
    <t>000 1 01 02000 01 0000 110</t>
  </si>
  <si>
    <t>000 1 03 02000 01 0000 110</t>
  </si>
  <si>
    <t>000 1 05 00000 00 0000 000</t>
  </si>
  <si>
    <t>000 1 05 01000 01 0000 110</t>
  </si>
  <si>
    <t>000 1 05 02000 02 0000 110</t>
  </si>
  <si>
    <t>000 1 06 00000 00 0000 000</t>
  </si>
  <si>
    <t>000 1 06 01000 00 0000 110</t>
  </si>
  <si>
    <t>000 1 06 06000 00 0000 110</t>
  </si>
  <si>
    <t>000 1 08 00000 00 0000 000</t>
  </si>
  <si>
    <t>000 1 11 00000 00 0000 000</t>
  </si>
  <si>
    <t>000 1 12 00000 00 0000 000</t>
  </si>
  <si>
    <t>000 1 13 00000 00 0000 000</t>
  </si>
  <si>
    <t>000 1 14 00000 00 0000 000</t>
  </si>
  <si>
    <t>000 1 16 00000 00 0000 000</t>
  </si>
  <si>
    <t>000 1 17 00000 00 0000 000</t>
  </si>
  <si>
    <t>000 2 00 00000 00 0000 000</t>
  </si>
  <si>
    <t>000 2 02 00000 00 0000 000</t>
  </si>
  <si>
    <t>000 2 03 04099 04 0000 150</t>
  </si>
  <si>
    <t>000 2 02 10000 00 0000 150</t>
  </si>
  <si>
    <t>000 2 02 20000 00 0000 150</t>
  </si>
  <si>
    <t>000 2 02 30000 00 0000 150</t>
  </si>
  <si>
    <t>000 2 02 40000 00 0000 150</t>
  </si>
  <si>
    <t>000 2 04 04099 04 0000 150</t>
  </si>
  <si>
    <t>Код бюджетной классификации</t>
  </si>
  <si>
    <t>000 1 05 04000 02 0000 110</t>
  </si>
  <si>
    <t>Налог, взимаемый в связи с применением патентной системы налогообложения</t>
  </si>
  <si>
    <t>000 1 06 04000 02 0000 110</t>
  </si>
  <si>
    <t>дотации бюджетам бюджетной системы Российской Федерации</t>
  </si>
  <si>
    <t>субсидии бюджетам бюджетной системы Российской Федерации (межбюджетные субсидии)</t>
  </si>
  <si>
    <t>субвенции бюджетам бюджетной системы Российской Федерации</t>
  </si>
  <si>
    <t>Доходы от оказания платных услуг и компенсации затрат государства</t>
  </si>
  <si>
    <t>7</t>
  </si>
  <si>
    <t>000 1 09 00000 00 0000 000</t>
  </si>
  <si>
    <t>Задолженность и перерасчеты по отмененным налогам, сборам и иным платежам</t>
  </si>
  <si>
    <t xml:space="preserve"> 000 1 11 01000 00 0000 120</t>
  </si>
  <si>
    <t>000 1 11 05000 00 0000 120</t>
  </si>
  <si>
    <t>000 1 11 07000 00 0000 120</t>
  </si>
  <si>
    <t xml:space="preserve">000 1 11 09000 00 0000 120 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</si>
  <si>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городским округам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</si>
  <si>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</si>
  <si>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Платежи от государственных и муниципальных унитарных предприятий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</si>
  <si>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</si>
  <si>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000 1 14 01000 00 0000 410</t>
  </si>
  <si>
    <t>000 1 14 02000 00 0000 000</t>
  </si>
  <si>
    <t>000 1 14 06000 00 0000 430</t>
  </si>
  <si>
    <t>000 1 14 06300 00 0000 430</t>
  </si>
  <si>
    <t>Доходы от продажи квартир, находящихся в собственности городских округов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</si>
  <si>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</si>
  <si>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Доходы    от    продажи    земельных    участков, находящихся в государственной и муниципальной собственности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</si>
  <si>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находящихся в государственной или муниципальной собственности</t>
  </si>
  <si>
    <t>в т.ч.</t>
  </si>
  <si>
    <t>Доходы от продажи материальных и нематериальных активов, в т.ч.</t>
  </si>
  <si>
    <t>Доходы от использования имущества, находящегося в государственной и муниципальной собственности, в т.ч.</t>
  </si>
  <si>
    <t>Налоги на имущество, в т.ч.</t>
  </si>
  <si>
    <t>Налоги на совокупный доход, в т.ч.</t>
  </si>
  <si>
    <t>000 1 05 03000 01 0000 110</t>
  </si>
  <si>
    <t>Единый сельскохозяйственный налог</t>
  </si>
  <si>
    <t>000 2 19 00000 04 0000 150</t>
  </si>
  <si>
    <t>Возврат остатков субсидий, субвенций и иных межбюджетных трансфертов, имеющих целевое назначение, прошлых лет из бюджетов гродских округов</t>
  </si>
  <si>
    <t>000 2 18 04010 04 0000 150</t>
  </si>
  <si>
    <t>Доходы бюджетов городских округов от возврата бюджетными учреждениями остатков субсидий прошлых лет</t>
  </si>
  <si>
    <t xml:space="preserve">Сведения об исполнении бюджета городского округа Мегион ХМАО-Югры за полугодие 2024 года по доходам в разрезе видов доходов в сравнении с запланированными значениями на полугодие 2024 года </t>
  </si>
  <si>
    <t>План на полугодие (кассовый)</t>
  </si>
  <si>
    <t>Исполнение за полугодие</t>
  </si>
  <si>
    <t>Уточненный план на 2024 год, утвержден решением Думы города Мегиона от 26.04.2024 № 380</t>
  </si>
  <si>
    <t>Плата по соглашениям об установлении сервитута в отношении земельных участков, находящихся в государственной или муниципальной собственности</t>
  </si>
  <si>
    <t>000 1 11 05300 00 0000 120</t>
  </si>
  <si>
    <t>% исполнения к (кассовому) плану на полугодие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</si>
</sst>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_р_._-;\-* #,##0.00_р_._-;_-* &quot;-&quot;??_р_._-;_-@_-"/>
    <numFmt numFmtId="165" formatCode="_-* #,##0.0_р_._-;\-* #,##0.0_р_._-;_-* &quot;-&quot;?_р_._-;_-@_-"/>
    <numFmt numFmtId="166" formatCode="_(* #,##0.00_);_(* \(#,##0.00\);_(* &quot;-&quot;??_);_(@_)"/>
    <numFmt numFmtId="167" formatCode="#,##0.0"/>
  </numFmts>
  <fonts count="14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rgb="FF000000"/>
      <name val="Calibri"/>
      <family val="2"/>
      <scheme val="minor"/>
    </font>
    <font>
      <sz val="10"/>
      <name val="Arial Cyr"/>
      <charset val="204"/>
    </font>
    <font>
      <b/>
      <sz val="11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</borders>
  <cellStyleXfs count="59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/>
    <xf numFmtId="164" fontId="9" fillId="0" borderId="0" applyFont="0" applyFill="0" applyBorder="0" applyAlignment="0" applyProtection="0"/>
    <xf numFmtId="0" fontId="2" fillId="0" borderId="0"/>
    <xf numFmtId="0" fontId="1" fillId="0" borderId="0"/>
    <xf numFmtId="0" fontId="9" fillId="0" borderId="0">
      <alignment wrapText="1"/>
    </xf>
    <xf numFmtId="49" fontId="9" fillId="0" borderId="4">
      <alignment horizontal="left" vertical="top" wrapText="1"/>
    </xf>
    <xf numFmtId="166" fontId="4" fillId="0" borderId="0" applyFont="0" applyFill="0" applyBorder="0" applyAlignment="0" applyProtection="0"/>
  </cellStyleXfs>
  <cellXfs count="53">
    <xf numFmtId="0" fontId="0" fillId="0" borderId="0" xfId="0"/>
    <xf numFmtId="0" fontId="6" fillId="2" borderId="0" xfId="56" applyFont="1" applyFill="1">
      <alignment wrapText="1"/>
    </xf>
    <xf numFmtId="0" fontId="6" fillId="2" borderId="1" xfId="56" applyFont="1" applyFill="1" applyBorder="1" applyAlignment="1">
      <alignment horizontal="left" wrapText="1"/>
    </xf>
    <xf numFmtId="0" fontId="10" fillId="2" borderId="5" xfId="0" applyFont="1" applyFill="1" applyBorder="1" applyAlignment="1">
      <alignment horizontal="center" vertical="center"/>
    </xf>
    <xf numFmtId="165" fontId="6" fillId="2" borderId="0" xfId="56" applyNumberFormat="1" applyFont="1" applyFill="1">
      <alignment wrapText="1"/>
    </xf>
    <xf numFmtId="0" fontId="6" fillId="2" borderId="0" xfId="0" applyFont="1" applyFill="1" applyAlignment="1">
      <alignment horizontal="right" wrapText="1"/>
    </xf>
    <xf numFmtId="0" fontId="6" fillId="2" borderId="1" xfId="56" applyFont="1" applyFill="1" applyBorder="1" applyAlignment="1">
      <alignment horizontal="center" vertical="center" wrapText="1"/>
    </xf>
    <xf numFmtId="49" fontId="6" fillId="2" borderId="3" xfId="56" applyNumberFormat="1" applyFont="1" applyFill="1" applyBorder="1" applyAlignment="1">
      <alignment horizontal="center" vertical="center" wrapText="1"/>
    </xf>
    <xf numFmtId="49" fontId="7" fillId="2" borderId="3" xfId="56" applyNumberFormat="1" applyFont="1" applyFill="1" applyBorder="1" applyAlignment="1">
      <alignment horizontal="left" vertical="center" wrapText="1"/>
    </xf>
    <xf numFmtId="49" fontId="6" fillId="2" borderId="3" xfId="56" applyNumberFormat="1" applyFont="1" applyFill="1" applyBorder="1" applyAlignment="1">
      <alignment horizontal="center" vertical="center" wrapText="1"/>
    </xf>
    <xf numFmtId="0" fontId="6" fillId="0" borderId="0" xfId="56" applyFont="1" applyFill="1">
      <alignment wrapText="1"/>
    </xf>
    <xf numFmtId="165" fontId="6" fillId="2" borderId="0" xfId="56" applyNumberFormat="1" applyFont="1" applyFill="1" applyAlignment="1">
      <alignment vertical="center" wrapText="1"/>
    </xf>
    <xf numFmtId="167" fontId="7" fillId="0" borderId="1" xfId="53" applyNumberFormat="1" applyFont="1" applyFill="1" applyBorder="1" applyAlignment="1">
      <alignment horizontal="right" vertical="center" wrapText="1"/>
    </xf>
    <xf numFmtId="167" fontId="12" fillId="0" borderId="1" xfId="53" applyNumberFormat="1" applyFont="1" applyFill="1" applyBorder="1" applyAlignment="1">
      <alignment horizontal="right" vertical="center" wrapText="1"/>
    </xf>
    <xf numFmtId="167" fontId="6" fillId="0" borderId="1" xfId="53" applyNumberFormat="1" applyFont="1" applyFill="1" applyBorder="1" applyAlignment="1">
      <alignment horizontal="right" vertical="center" wrapText="1"/>
    </xf>
    <xf numFmtId="0" fontId="6" fillId="2" borderId="0" xfId="56" applyFont="1" applyFill="1" applyAlignment="1">
      <alignment vertical="center" wrapText="1"/>
    </xf>
    <xf numFmtId="0" fontId="7" fillId="2" borderId="5" xfId="0" applyFont="1" applyFill="1" applyBorder="1" applyAlignment="1">
      <alignment horizontal="center" vertical="center"/>
    </xf>
    <xf numFmtId="0" fontId="6" fillId="2" borderId="1" xfId="56" applyFont="1" applyFill="1" applyBorder="1" applyAlignment="1">
      <alignment vertical="center" wrapText="1"/>
    </xf>
    <xf numFmtId="1" fontId="7" fillId="2" borderId="1" xfId="0" applyNumberFormat="1" applyFont="1" applyFill="1" applyBorder="1" applyAlignment="1">
      <alignment horizontal="left" vertical="center"/>
    </xf>
    <xf numFmtId="1" fontId="6" fillId="2" borderId="1" xfId="0" applyNumberFormat="1" applyFont="1" applyFill="1" applyBorder="1" applyAlignment="1">
      <alignment horizontal="left" vertical="center"/>
    </xf>
    <xf numFmtId="49" fontId="6" fillId="0" borderId="1" xfId="0" applyNumberFormat="1" applyFont="1" applyFill="1" applyBorder="1" applyAlignment="1" applyProtection="1">
      <alignment horizontal="left" vertical="center" wrapText="1"/>
    </xf>
    <xf numFmtId="49" fontId="6" fillId="2" borderId="1" xfId="0" applyNumberFormat="1" applyFont="1" applyFill="1" applyBorder="1" applyAlignment="1" applyProtection="1">
      <alignment horizontal="left" vertical="center" wrapText="1"/>
    </xf>
    <xf numFmtId="0" fontId="11" fillId="2" borderId="1" xfId="0" applyFont="1" applyFill="1" applyBorder="1" applyAlignment="1">
      <alignment vertical="center" wrapText="1"/>
    </xf>
    <xf numFmtId="0" fontId="6" fillId="2" borderId="1" xfId="56" applyFont="1" applyFill="1" applyBorder="1" applyAlignment="1">
      <alignment horizontal="right" vertical="center" wrapText="1"/>
    </xf>
    <xf numFmtId="0" fontId="12" fillId="2" borderId="1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vertical="center" wrapText="1"/>
    </xf>
    <xf numFmtId="0" fontId="6" fillId="2" borderId="1" xfId="56" applyFont="1" applyFill="1" applyBorder="1" applyAlignment="1">
      <alignment horizontal="left" vertical="center" wrapText="1"/>
    </xf>
    <xf numFmtId="0" fontId="12" fillId="2" borderId="1" xfId="56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7" fillId="2" borderId="1" xfId="56" applyFont="1" applyFill="1" applyBorder="1" applyAlignment="1">
      <alignment vertical="center" wrapText="1"/>
    </xf>
    <xf numFmtId="0" fontId="7" fillId="2" borderId="1" xfId="56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vertical="center" wrapText="1"/>
    </xf>
    <xf numFmtId="49" fontId="6" fillId="2" borderId="4" xfId="57" applyFont="1" applyFill="1" applyAlignment="1">
      <alignment horizontal="left" vertical="center" wrapText="1"/>
    </xf>
    <xf numFmtId="167" fontId="7" fillId="2" borderId="1" xfId="53" applyNumberFormat="1" applyFont="1" applyFill="1" applyBorder="1" applyAlignment="1">
      <alignment horizontal="right" vertical="center" wrapText="1"/>
    </xf>
    <xf numFmtId="167" fontId="12" fillId="2" borderId="1" xfId="53" applyNumberFormat="1" applyFont="1" applyFill="1" applyBorder="1" applyAlignment="1">
      <alignment horizontal="right" vertical="center" wrapText="1"/>
    </xf>
    <xf numFmtId="167" fontId="6" fillId="2" borderId="1" xfId="53" applyNumberFormat="1" applyFont="1" applyFill="1" applyBorder="1" applyAlignment="1">
      <alignment horizontal="right" vertical="center" wrapText="1"/>
    </xf>
    <xf numFmtId="167" fontId="6" fillId="2" borderId="1" xfId="58" applyNumberFormat="1" applyFont="1" applyFill="1" applyBorder="1" applyAlignment="1">
      <alignment horizontal="right" vertical="center" wrapText="1"/>
    </xf>
    <xf numFmtId="167" fontId="6" fillId="0" borderId="1" xfId="58" applyNumberFormat="1" applyFont="1" applyFill="1" applyBorder="1" applyAlignment="1">
      <alignment horizontal="right" vertical="center" wrapText="1"/>
    </xf>
    <xf numFmtId="167" fontId="6" fillId="2" borderId="1" xfId="0" applyNumberFormat="1" applyFont="1" applyFill="1" applyBorder="1" applyAlignment="1">
      <alignment horizontal="right" vertical="center"/>
    </xf>
    <xf numFmtId="167" fontId="6" fillId="2" borderId="1" xfId="0" applyNumberFormat="1" applyFont="1" applyFill="1" applyBorder="1" applyAlignment="1">
      <alignment horizontal="right" vertical="center" wrapText="1"/>
    </xf>
    <xf numFmtId="167" fontId="11" fillId="2" borderId="1" xfId="0" applyNumberFormat="1" applyFont="1" applyFill="1" applyBorder="1" applyAlignment="1">
      <alignment horizontal="right" vertical="center"/>
    </xf>
    <xf numFmtId="167" fontId="6" fillId="0" borderId="1" xfId="0" applyNumberFormat="1" applyFont="1" applyFill="1" applyBorder="1" applyAlignment="1">
      <alignment horizontal="right" vertical="center"/>
    </xf>
    <xf numFmtId="167" fontId="11" fillId="0" borderId="1" xfId="0" applyNumberFormat="1" applyFont="1" applyFill="1" applyBorder="1" applyAlignment="1">
      <alignment horizontal="right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2" xfId="56" applyFont="1" applyFill="1" applyBorder="1" applyAlignment="1">
      <alignment horizontal="center" vertical="center" wrapText="1"/>
    </xf>
    <xf numFmtId="0" fontId="6" fillId="2" borderId="3" xfId="56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49" fontId="6" fillId="2" borderId="2" xfId="56" applyNumberFormat="1" applyFont="1" applyFill="1" applyBorder="1" applyAlignment="1">
      <alignment horizontal="center" vertical="center" wrapText="1"/>
    </xf>
    <xf numFmtId="49" fontId="6" fillId="2" borderId="3" xfId="56" applyNumberFormat="1" applyFont="1" applyFill="1" applyBorder="1" applyAlignment="1">
      <alignment horizontal="center" vertical="center" wrapText="1"/>
    </xf>
    <xf numFmtId="49" fontId="6" fillId="2" borderId="2" xfId="0" applyNumberFormat="1" applyFont="1" applyFill="1" applyBorder="1" applyAlignment="1">
      <alignment horizontal="center" vertical="center" wrapText="1"/>
    </xf>
    <xf numFmtId="49" fontId="6" fillId="2" borderId="3" xfId="0" applyNumberFormat="1" applyFont="1" applyFill="1" applyBorder="1" applyAlignment="1">
      <alignment horizontal="center" vertical="center" wrapText="1"/>
    </xf>
  </cellXfs>
  <cellStyles count="59">
    <cellStyle name="Normal" xfId="52"/>
    <cellStyle name="Обычный" xfId="0" builtinId="0"/>
    <cellStyle name="Обычный 10" xfId="1"/>
    <cellStyle name="Обычный 11" xfId="2"/>
    <cellStyle name="Обычный 12" xfId="3"/>
    <cellStyle name="Обычный 13" xfId="4"/>
    <cellStyle name="Обычный 14" xfId="5"/>
    <cellStyle name="Обычный 15" xfId="6"/>
    <cellStyle name="Обычный 16" xfId="7"/>
    <cellStyle name="Обычный 17" xfId="8"/>
    <cellStyle name="Обычный 18" xfId="30"/>
    <cellStyle name="Обычный 19" xfId="54"/>
    <cellStyle name="Обычный 2" xfId="9"/>
    <cellStyle name="Обычный 2 10" xfId="25"/>
    <cellStyle name="Обычный 2 11" xfId="26"/>
    <cellStyle name="Обычный 2 12" xfId="27"/>
    <cellStyle name="Обычный 2 13" xfId="28"/>
    <cellStyle name="Обычный 2 14" xfId="29"/>
    <cellStyle name="Обычный 2 15" xfId="31"/>
    <cellStyle name="Обычный 2 16" xfId="32"/>
    <cellStyle name="Обычный 2 17" xfId="33"/>
    <cellStyle name="Обычный 2 18" xfId="34"/>
    <cellStyle name="Обычный 2 19" xfId="35"/>
    <cellStyle name="Обычный 2 2" xfId="17"/>
    <cellStyle name="Обычный 2 20" xfId="36"/>
    <cellStyle name="Обычный 2 21" xfId="37"/>
    <cellStyle name="Обычный 2 22" xfId="38"/>
    <cellStyle name="Обычный 2 23" xfId="39"/>
    <cellStyle name="Обычный 2 24" xfId="40"/>
    <cellStyle name="Обычный 2 25" xfId="41"/>
    <cellStyle name="Обычный 2 26" xfId="42"/>
    <cellStyle name="Обычный 2 27" xfId="43"/>
    <cellStyle name="Обычный 2 28" xfId="44"/>
    <cellStyle name="Обычный 2 29" xfId="45"/>
    <cellStyle name="Обычный 2 3" xfId="18"/>
    <cellStyle name="Обычный 2 30" xfId="46"/>
    <cellStyle name="Обычный 2 31" xfId="47"/>
    <cellStyle name="Обычный 2 32" xfId="48"/>
    <cellStyle name="Обычный 2 33" xfId="49"/>
    <cellStyle name="Обычный 2 34" xfId="50"/>
    <cellStyle name="Обычный 2 35" xfId="51"/>
    <cellStyle name="Обычный 2 4" xfId="19"/>
    <cellStyle name="Обычный 2 5" xfId="20"/>
    <cellStyle name="Обычный 2 6" xfId="21"/>
    <cellStyle name="Обычный 2 7" xfId="22"/>
    <cellStyle name="Обычный 2 8" xfId="23"/>
    <cellStyle name="Обычный 2 9" xfId="24"/>
    <cellStyle name="Обычный 20" xfId="55"/>
    <cellStyle name="Обычный 21" xfId="56"/>
    <cellStyle name="Обычный 3" xfId="10"/>
    <cellStyle name="Обычный 4" xfId="11"/>
    <cellStyle name="Обычный 5" xfId="12"/>
    <cellStyle name="Обычный 6" xfId="13"/>
    <cellStyle name="Обычный 7" xfId="14"/>
    <cellStyle name="Обычный 8" xfId="15"/>
    <cellStyle name="Обычный 9" xfId="16"/>
    <cellStyle name="Свойства элементов измерения [печать]" xfId="57"/>
    <cellStyle name="Финансовый" xfId="53" builtinId="3"/>
    <cellStyle name="Финансовый_Лист1" xfId="58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2"/>
  <sheetViews>
    <sheetView tabSelected="1" zoomScale="90" zoomScaleNormal="90" workbookViewId="0">
      <selection sqref="A1:G50"/>
    </sheetView>
  </sheetViews>
  <sheetFormatPr defaultColWidth="8.85546875" defaultRowHeight="12.75" x14ac:dyDescent="0.2"/>
  <cols>
    <col min="1" max="1" width="24.42578125" style="1" customWidth="1"/>
    <col min="2" max="2" width="57.85546875" style="1" customWidth="1"/>
    <col min="3" max="3" width="16.28515625" style="15" customWidth="1"/>
    <col min="4" max="4" width="16" style="1" customWidth="1"/>
    <col min="5" max="5" width="17.28515625" style="15" customWidth="1"/>
    <col min="6" max="6" width="14.28515625" style="1" customWidth="1"/>
    <col min="7" max="7" width="14.5703125" style="1" customWidth="1"/>
    <col min="8" max="8" width="8.85546875" style="1" customWidth="1"/>
    <col min="9" max="16384" width="8.85546875" style="1"/>
  </cols>
  <sheetData>
    <row r="1" spans="1:7" ht="18.75" customHeight="1" x14ac:dyDescent="0.2">
      <c r="E1" s="11"/>
    </row>
    <row r="3" spans="1:7" ht="33.75" customHeight="1" x14ac:dyDescent="0.2">
      <c r="A3" s="48" t="s">
        <v>90</v>
      </c>
      <c r="B3" s="48"/>
      <c r="C3" s="48"/>
      <c r="D3" s="48"/>
      <c r="E3" s="48"/>
      <c r="F3" s="48"/>
      <c r="G3" s="48"/>
    </row>
    <row r="4" spans="1:7" ht="12.75" customHeight="1" x14ac:dyDescent="0.2">
      <c r="B4" s="3"/>
      <c r="C4" s="16"/>
      <c r="D4" s="3"/>
      <c r="E4" s="16"/>
      <c r="F4" s="3"/>
      <c r="G4" s="5" t="s">
        <v>9</v>
      </c>
    </row>
    <row r="5" spans="1:7" ht="12.75" customHeight="1" x14ac:dyDescent="0.2">
      <c r="A5" s="46" t="s">
        <v>52</v>
      </c>
      <c r="B5" s="49" t="s">
        <v>10</v>
      </c>
      <c r="C5" s="51" t="s">
        <v>93</v>
      </c>
      <c r="D5" s="51" t="s">
        <v>91</v>
      </c>
      <c r="E5" s="44" t="s">
        <v>92</v>
      </c>
      <c r="F5" s="51" t="s">
        <v>20</v>
      </c>
      <c r="G5" s="44" t="s">
        <v>96</v>
      </c>
    </row>
    <row r="6" spans="1:7" ht="69.75" customHeight="1" x14ac:dyDescent="0.2">
      <c r="A6" s="47"/>
      <c r="B6" s="50"/>
      <c r="C6" s="45"/>
      <c r="D6" s="52"/>
      <c r="E6" s="45"/>
      <c r="F6" s="52"/>
      <c r="G6" s="45"/>
    </row>
    <row r="7" spans="1:7" x14ac:dyDescent="0.2">
      <c r="A7" s="6">
        <v>1</v>
      </c>
      <c r="B7" s="7" t="s">
        <v>0</v>
      </c>
      <c r="C7" s="9" t="s">
        <v>1</v>
      </c>
      <c r="D7" s="7" t="s">
        <v>2</v>
      </c>
      <c r="E7" s="9" t="s">
        <v>3</v>
      </c>
      <c r="F7" s="7" t="s">
        <v>4</v>
      </c>
      <c r="G7" s="7" t="s">
        <v>60</v>
      </c>
    </row>
    <row r="8" spans="1:7" x14ac:dyDescent="0.2">
      <c r="A8" s="17"/>
      <c r="B8" s="8" t="s">
        <v>11</v>
      </c>
      <c r="C8" s="34">
        <f>SUM(C9+C40)</f>
        <v>5820860.9000000004</v>
      </c>
      <c r="D8" s="12">
        <f>SUM(D9+D40)</f>
        <v>2880188.8</v>
      </c>
      <c r="E8" s="34">
        <f>SUM(E9+E40)</f>
        <v>3215365.6</v>
      </c>
      <c r="F8" s="12">
        <f>SUM(E8/C8)*100</f>
        <v>55.2</v>
      </c>
      <c r="G8" s="12">
        <f>SUM(E8/D8)*100</f>
        <v>111.6</v>
      </c>
    </row>
    <row r="9" spans="1:7" x14ac:dyDescent="0.2">
      <c r="A9" s="18" t="s">
        <v>28</v>
      </c>
      <c r="B9" s="31" t="s">
        <v>12</v>
      </c>
      <c r="C9" s="34">
        <f>SUM(C10+C24)</f>
        <v>1809303</v>
      </c>
      <c r="D9" s="12">
        <f>SUM(D10+D24)</f>
        <v>807788.3</v>
      </c>
      <c r="E9" s="34">
        <f>SUM(E10+E24)</f>
        <v>1009298</v>
      </c>
      <c r="F9" s="12">
        <f t="shared" ref="F9:F48" si="0">SUM(E9/C9)*100</f>
        <v>55.8</v>
      </c>
      <c r="G9" s="12">
        <f t="shared" ref="G9:G48" si="1">SUM(E9/D9)*100</f>
        <v>124.9</v>
      </c>
    </row>
    <row r="10" spans="1:7" x14ac:dyDescent="0.2">
      <c r="A10" s="17"/>
      <c r="B10" s="31" t="s">
        <v>5</v>
      </c>
      <c r="C10" s="34">
        <f>SUM(C11+C12+C13+C18+C22)</f>
        <v>1536094</v>
      </c>
      <c r="D10" s="12">
        <f t="shared" ref="D10:E10" si="2">SUM(D11+D12+D13+D18+D22)</f>
        <v>691518.1</v>
      </c>
      <c r="E10" s="34">
        <f t="shared" si="2"/>
        <v>844144.8</v>
      </c>
      <c r="F10" s="12">
        <f t="shared" si="0"/>
        <v>55</v>
      </c>
      <c r="G10" s="12">
        <f t="shared" si="1"/>
        <v>122.1</v>
      </c>
    </row>
    <row r="11" spans="1:7" ht="14.25" customHeight="1" x14ac:dyDescent="0.2">
      <c r="A11" s="19" t="s">
        <v>29</v>
      </c>
      <c r="B11" s="26" t="s">
        <v>13</v>
      </c>
      <c r="C11" s="39">
        <v>1236703</v>
      </c>
      <c r="D11" s="38">
        <v>561973</v>
      </c>
      <c r="E11" s="39">
        <v>654132.30000000005</v>
      </c>
      <c r="F11" s="14">
        <f t="shared" si="0"/>
        <v>52.9</v>
      </c>
      <c r="G11" s="14">
        <f t="shared" si="1"/>
        <v>116.4</v>
      </c>
    </row>
    <row r="12" spans="1:7" ht="27.75" customHeight="1" x14ac:dyDescent="0.2">
      <c r="A12" s="19" t="s">
        <v>30</v>
      </c>
      <c r="B12" s="26" t="s">
        <v>14</v>
      </c>
      <c r="C12" s="39">
        <v>18358.7</v>
      </c>
      <c r="D12" s="38">
        <v>9179.2000000000007</v>
      </c>
      <c r="E12" s="39">
        <v>9223.2999999999993</v>
      </c>
      <c r="F12" s="14">
        <f t="shared" si="0"/>
        <v>50.2</v>
      </c>
      <c r="G12" s="14">
        <f t="shared" si="1"/>
        <v>100.5</v>
      </c>
    </row>
    <row r="13" spans="1:7" ht="18" customHeight="1" x14ac:dyDescent="0.2">
      <c r="A13" s="19" t="s">
        <v>31</v>
      </c>
      <c r="B13" s="27" t="s">
        <v>83</v>
      </c>
      <c r="C13" s="35">
        <f>SUM(C14:C17)</f>
        <v>171525.9</v>
      </c>
      <c r="D13" s="13">
        <f>SUM(D14:D17)</f>
        <v>88725.9</v>
      </c>
      <c r="E13" s="35">
        <f>SUM(E14:E17)</f>
        <v>144113.9</v>
      </c>
      <c r="F13" s="13">
        <f t="shared" si="0"/>
        <v>84</v>
      </c>
      <c r="G13" s="13">
        <f t="shared" si="1"/>
        <v>162.4</v>
      </c>
    </row>
    <row r="14" spans="1:7" ht="26.25" customHeight="1" x14ac:dyDescent="0.2">
      <c r="A14" s="19" t="s">
        <v>32</v>
      </c>
      <c r="B14" s="32" t="s">
        <v>23</v>
      </c>
      <c r="C14" s="40">
        <v>165500</v>
      </c>
      <c r="D14" s="14">
        <v>83700</v>
      </c>
      <c r="E14" s="39">
        <v>137512.29999999999</v>
      </c>
      <c r="F14" s="14">
        <f t="shared" si="0"/>
        <v>83.1</v>
      </c>
      <c r="G14" s="14">
        <f t="shared" si="1"/>
        <v>164.3</v>
      </c>
    </row>
    <row r="15" spans="1:7" ht="19.5" customHeight="1" x14ac:dyDescent="0.2">
      <c r="A15" s="19" t="s">
        <v>33</v>
      </c>
      <c r="B15" s="32" t="s">
        <v>24</v>
      </c>
      <c r="C15" s="39">
        <v>0</v>
      </c>
      <c r="D15" s="14">
        <v>0</v>
      </c>
      <c r="E15" s="39">
        <v>33.1</v>
      </c>
      <c r="F15" s="14">
        <v>0</v>
      </c>
      <c r="G15" s="14">
        <v>0</v>
      </c>
    </row>
    <row r="16" spans="1:7" ht="19.5" customHeight="1" x14ac:dyDescent="0.2">
      <c r="A16" s="19" t="s">
        <v>84</v>
      </c>
      <c r="B16" s="32" t="s">
        <v>85</v>
      </c>
      <c r="C16" s="39">
        <v>0</v>
      </c>
      <c r="D16" s="14">
        <v>0</v>
      </c>
      <c r="E16" s="39">
        <v>0</v>
      </c>
      <c r="F16" s="14">
        <v>0</v>
      </c>
      <c r="G16" s="14">
        <v>0</v>
      </c>
    </row>
    <row r="17" spans="1:7" ht="27.75" customHeight="1" x14ac:dyDescent="0.2">
      <c r="A17" s="19" t="s">
        <v>53</v>
      </c>
      <c r="B17" s="32" t="s">
        <v>54</v>
      </c>
      <c r="C17" s="39">
        <v>6025.9</v>
      </c>
      <c r="D17" s="14">
        <v>5025.8999999999996</v>
      </c>
      <c r="E17" s="39">
        <v>6568.5</v>
      </c>
      <c r="F17" s="14">
        <f t="shared" si="0"/>
        <v>109</v>
      </c>
      <c r="G17" s="14">
        <f t="shared" si="1"/>
        <v>130.69999999999999</v>
      </c>
    </row>
    <row r="18" spans="1:7" ht="19.5" customHeight="1" x14ac:dyDescent="0.2">
      <c r="A18" s="19" t="s">
        <v>34</v>
      </c>
      <c r="B18" s="27" t="s">
        <v>82</v>
      </c>
      <c r="C18" s="35">
        <f>SUM(C19:C21)</f>
        <v>99902.399999999994</v>
      </c>
      <c r="D18" s="13">
        <f>SUM(D19:D21)</f>
        <v>26900</v>
      </c>
      <c r="E18" s="35">
        <f>SUM(E19:E21)</f>
        <v>30915.7</v>
      </c>
      <c r="F18" s="13">
        <f t="shared" si="0"/>
        <v>30.9</v>
      </c>
      <c r="G18" s="13">
        <f t="shared" si="1"/>
        <v>114.9</v>
      </c>
    </row>
    <row r="19" spans="1:7" ht="18.75" customHeight="1" x14ac:dyDescent="0.2">
      <c r="A19" s="19" t="s">
        <v>35</v>
      </c>
      <c r="B19" s="32" t="s">
        <v>25</v>
      </c>
      <c r="C19" s="39">
        <v>37224</v>
      </c>
      <c r="D19" s="14">
        <v>4500</v>
      </c>
      <c r="E19" s="39">
        <v>8461</v>
      </c>
      <c r="F19" s="14">
        <f t="shared" si="0"/>
        <v>22.7</v>
      </c>
      <c r="G19" s="14">
        <f t="shared" si="1"/>
        <v>188</v>
      </c>
    </row>
    <row r="20" spans="1:7" ht="18" customHeight="1" x14ac:dyDescent="0.2">
      <c r="A20" s="19" t="s">
        <v>55</v>
      </c>
      <c r="B20" s="32" t="s">
        <v>26</v>
      </c>
      <c r="C20" s="39">
        <v>26458.400000000001</v>
      </c>
      <c r="D20" s="14">
        <v>6800</v>
      </c>
      <c r="E20" s="39">
        <v>9638.5</v>
      </c>
      <c r="F20" s="14">
        <f t="shared" si="0"/>
        <v>36.4</v>
      </c>
      <c r="G20" s="14">
        <f t="shared" si="1"/>
        <v>141.69999999999999</v>
      </c>
    </row>
    <row r="21" spans="1:7" ht="15" customHeight="1" x14ac:dyDescent="0.2">
      <c r="A21" s="19" t="s">
        <v>36</v>
      </c>
      <c r="B21" s="32" t="s">
        <v>27</v>
      </c>
      <c r="C21" s="39">
        <v>36220</v>
      </c>
      <c r="D21" s="14">
        <v>15600</v>
      </c>
      <c r="E21" s="39">
        <v>12816.2</v>
      </c>
      <c r="F21" s="14">
        <f t="shared" si="0"/>
        <v>35.4</v>
      </c>
      <c r="G21" s="14">
        <f t="shared" si="1"/>
        <v>82.2</v>
      </c>
    </row>
    <row r="22" spans="1:7" ht="15" customHeight="1" x14ac:dyDescent="0.2">
      <c r="A22" s="19" t="s">
        <v>37</v>
      </c>
      <c r="B22" s="26" t="s">
        <v>19</v>
      </c>
      <c r="C22" s="39">
        <v>9604</v>
      </c>
      <c r="D22" s="14">
        <v>4740</v>
      </c>
      <c r="E22" s="39">
        <v>5759.6</v>
      </c>
      <c r="F22" s="14">
        <f t="shared" si="0"/>
        <v>60</v>
      </c>
      <c r="G22" s="14">
        <f t="shared" si="1"/>
        <v>121.5</v>
      </c>
    </row>
    <row r="23" spans="1:7" ht="27" customHeight="1" x14ac:dyDescent="0.2">
      <c r="A23" s="19" t="s">
        <v>61</v>
      </c>
      <c r="B23" s="33" t="s">
        <v>62</v>
      </c>
      <c r="C23" s="36">
        <v>0</v>
      </c>
      <c r="D23" s="14">
        <v>0</v>
      </c>
      <c r="E23" s="36">
        <v>0</v>
      </c>
      <c r="F23" s="14">
        <v>0</v>
      </c>
      <c r="G23" s="14">
        <v>0</v>
      </c>
    </row>
    <row r="24" spans="1:7" x14ac:dyDescent="0.2">
      <c r="A24" s="17"/>
      <c r="B24" s="31" t="s">
        <v>6</v>
      </c>
      <c r="C24" s="34">
        <f>SUM(C25+C31+C32+C33+C38+C39)</f>
        <v>273209</v>
      </c>
      <c r="D24" s="12">
        <f t="shared" ref="D24:E24" si="3">SUM(D25+D31+D32+D33+D38+D39)</f>
        <v>116270.2</v>
      </c>
      <c r="E24" s="34">
        <f t="shared" si="3"/>
        <v>165153.20000000001</v>
      </c>
      <c r="F24" s="12">
        <f t="shared" si="0"/>
        <v>60.4</v>
      </c>
      <c r="G24" s="12">
        <f t="shared" si="1"/>
        <v>142</v>
      </c>
    </row>
    <row r="25" spans="1:7" ht="30" customHeight="1" x14ac:dyDescent="0.2">
      <c r="A25" s="19" t="s">
        <v>38</v>
      </c>
      <c r="B25" s="24" t="s">
        <v>81</v>
      </c>
      <c r="C25" s="36">
        <f>SUM(C26+C27+C29+C30)</f>
        <v>159416.79999999999</v>
      </c>
      <c r="D25" s="14">
        <f t="shared" ref="D25:E25" si="4">SUM(D26+D27+D29+D30)</f>
        <v>57139.3</v>
      </c>
      <c r="E25" s="36">
        <f t="shared" si="4"/>
        <v>80309.5</v>
      </c>
      <c r="F25" s="14">
        <f t="shared" si="0"/>
        <v>50.4</v>
      </c>
      <c r="G25" s="14">
        <f t="shared" si="1"/>
        <v>140.6</v>
      </c>
    </row>
    <row r="26" spans="1:7" s="10" customFormat="1" ht="38.25" customHeight="1" x14ac:dyDescent="0.2">
      <c r="A26" s="20" t="s">
        <v>63</v>
      </c>
      <c r="B26" s="25" t="s">
        <v>67</v>
      </c>
      <c r="C26" s="36">
        <v>13</v>
      </c>
      <c r="D26" s="14">
        <v>0</v>
      </c>
      <c r="E26" s="36">
        <v>0</v>
      </c>
      <c r="F26" s="14">
        <f t="shared" si="0"/>
        <v>0</v>
      </c>
      <c r="G26" s="14">
        <v>0</v>
      </c>
    </row>
    <row r="27" spans="1:7" ht="64.5" customHeight="1" x14ac:dyDescent="0.2">
      <c r="A27" s="21" t="s">
        <v>64</v>
      </c>
      <c r="B27" s="22" t="s">
        <v>68</v>
      </c>
      <c r="C27" s="36">
        <v>143652</v>
      </c>
      <c r="D27" s="14">
        <v>49035</v>
      </c>
      <c r="E27" s="36">
        <v>71557.399999999994</v>
      </c>
      <c r="F27" s="14">
        <f t="shared" si="0"/>
        <v>49.8</v>
      </c>
      <c r="G27" s="14">
        <f t="shared" si="1"/>
        <v>145.9</v>
      </c>
    </row>
    <row r="28" spans="1:7" ht="43.5" customHeight="1" x14ac:dyDescent="0.2">
      <c r="A28" s="21" t="s">
        <v>95</v>
      </c>
      <c r="B28" s="22" t="s">
        <v>94</v>
      </c>
      <c r="C28" s="36">
        <v>0</v>
      </c>
      <c r="D28" s="14">
        <v>0</v>
      </c>
      <c r="E28" s="36">
        <v>0.3</v>
      </c>
      <c r="F28" s="14">
        <v>0</v>
      </c>
      <c r="G28" s="14">
        <v>0</v>
      </c>
    </row>
    <row r="29" spans="1:7" s="10" customFormat="1" ht="27.75" customHeight="1" x14ac:dyDescent="0.2">
      <c r="A29" s="20" t="s">
        <v>65</v>
      </c>
      <c r="B29" s="25" t="s">
        <v>69</v>
      </c>
      <c r="C29" s="36">
        <v>0</v>
      </c>
      <c r="D29" s="14">
        <v>0</v>
      </c>
      <c r="E29" s="36">
        <v>0</v>
      </c>
      <c r="F29" s="14">
        <v>0</v>
      </c>
      <c r="G29" s="14">
        <v>0</v>
      </c>
    </row>
    <row r="30" spans="1:7" ht="63" customHeight="1" x14ac:dyDescent="0.2">
      <c r="A30" s="21" t="s">
        <v>66</v>
      </c>
      <c r="B30" s="22" t="s">
        <v>70</v>
      </c>
      <c r="C30" s="36">
        <v>15751.8</v>
      </c>
      <c r="D30" s="14">
        <v>8104.3</v>
      </c>
      <c r="E30" s="36">
        <v>8752.1</v>
      </c>
      <c r="F30" s="14">
        <f t="shared" si="0"/>
        <v>55.6</v>
      </c>
      <c r="G30" s="14">
        <f t="shared" si="1"/>
        <v>108</v>
      </c>
    </row>
    <row r="31" spans="1:7" ht="21" customHeight="1" x14ac:dyDescent="0.2">
      <c r="A31" s="19" t="s">
        <v>39</v>
      </c>
      <c r="B31" s="26" t="s">
        <v>15</v>
      </c>
      <c r="C31" s="37">
        <v>11059.5</v>
      </c>
      <c r="D31" s="38">
        <v>7625.3</v>
      </c>
      <c r="E31" s="37">
        <v>12139.9</v>
      </c>
      <c r="F31" s="14">
        <f t="shared" si="0"/>
        <v>109.8</v>
      </c>
      <c r="G31" s="14">
        <f t="shared" si="1"/>
        <v>159.19999999999999</v>
      </c>
    </row>
    <row r="32" spans="1:7" ht="21" customHeight="1" x14ac:dyDescent="0.2">
      <c r="A32" s="19" t="s">
        <v>40</v>
      </c>
      <c r="B32" s="26" t="s">
        <v>59</v>
      </c>
      <c r="C32" s="37">
        <v>156</v>
      </c>
      <c r="D32" s="38">
        <v>156</v>
      </c>
      <c r="E32" s="37">
        <v>3917.6</v>
      </c>
      <c r="F32" s="14">
        <f t="shared" si="0"/>
        <v>2511.3000000000002</v>
      </c>
      <c r="G32" s="14">
        <f t="shared" si="1"/>
        <v>2511.3000000000002</v>
      </c>
    </row>
    <row r="33" spans="1:7" ht="27.75" customHeight="1" x14ac:dyDescent="0.2">
      <c r="A33" s="19" t="s">
        <v>41</v>
      </c>
      <c r="B33" s="27" t="s">
        <v>80</v>
      </c>
      <c r="C33" s="36">
        <f>SUM(C34+C35+C36+C37)</f>
        <v>96909</v>
      </c>
      <c r="D33" s="14">
        <f t="shared" ref="D33:E33" si="5">SUM(D34+D35+D36+D37)</f>
        <v>48544</v>
      </c>
      <c r="E33" s="36">
        <f t="shared" si="5"/>
        <v>64574</v>
      </c>
      <c r="F33" s="14">
        <f t="shared" si="0"/>
        <v>66.599999999999994</v>
      </c>
      <c r="G33" s="14">
        <f t="shared" si="1"/>
        <v>133</v>
      </c>
    </row>
    <row r="34" spans="1:7" ht="24.75" customHeight="1" x14ac:dyDescent="0.2">
      <c r="A34" s="21" t="s">
        <v>71</v>
      </c>
      <c r="B34" s="22" t="s">
        <v>75</v>
      </c>
      <c r="C34" s="41">
        <v>84225</v>
      </c>
      <c r="D34" s="14">
        <v>44750</v>
      </c>
      <c r="E34" s="36">
        <v>56714.7</v>
      </c>
      <c r="F34" s="14">
        <f t="shared" si="0"/>
        <v>67.3</v>
      </c>
      <c r="G34" s="14">
        <f t="shared" si="1"/>
        <v>126.7</v>
      </c>
    </row>
    <row r="35" spans="1:7" ht="64.5" customHeight="1" x14ac:dyDescent="0.2">
      <c r="A35" s="21" t="s">
        <v>72</v>
      </c>
      <c r="B35" s="28" t="s">
        <v>76</v>
      </c>
      <c r="C35" s="41">
        <v>1143</v>
      </c>
      <c r="D35" s="43">
        <v>569</v>
      </c>
      <c r="E35" s="41">
        <v>3633</v>
      </c>
      <c r="F35" s="14">
        <f t="shared" si="0"/>
        <v>317.8</v>
      </c>
      <c r="G35" s="14">
        <f t="shared" si="1"/>
        <v>638.5</v>
      </c>
    </row>
    <row r="36" spans="1:7" ht="27.75" customHeight="1" x14ac:dyDescent="0.2">
      <c r="A36" s="21" t="s">
        <v>73</v>
      </c>
      <c r="B36" s="28" t="s">
        <v>77</v>
      </c>
      <c r="C36" s="41">
        <v>10606</v>
      </c>
      <c r="D36" s="43">
        <v>2763</v>
      </c>
      <c r="E36" s="41">
        <v>2474.6</v>
      </c>
      <c r="F36" s="14">
        <f t="shared" si="0"/>
        <v>23.3</v>
      </c>
      <c r="G36" s="14">
        <f t="shared" si="1"/>
        <v>89.6</v>
      </c>
    </row>
    <row r="37" spans="1:7" ht="52.5" customHeight="1" x14ac:dyDescent="0.2">
      <c r="A37" s="21" t="s">
        <v>74</v>
      </c>
      <c r="B37" s="29" t="s">
        <v>78</v>
      </c>
      <c r="C37" s="41">
        <v>935</v>
      </c>
      <c r="D37" s="43">
        <v>462</v>
      </c>
      <c r="E37" s="41">
        <v>1751.7</v>
      </c>
      <c r="F37" s="14">
        <f t="shared" si="0"/>
        <v>187.3</v>
      </c>
      <c r="G37" s="14">
        <f t="shared" si="1"/>
        <v>379.2</v>
      </c>
    </row>
    <row r="38" spans="1:7" ht="18.75" customHeight="1" x14ac:dyDescent="0.2">
      <c r="A38" s="19" t="s">
        <v>42</v>
      </c>
      <c r="B38" s="26" t="s">
        <v>16</v>
      </c>
      <c r="C38" s="39">
        <v>5487.7</v>
      </c>
      <c r="D38" s="14">
        <v>2625.6</v>
      </c>
      <c r="E38" s="39">
        <v>4015.2</v>
      </c>
      <c r="F38" s="14">
        <f t="shared" si="0"/>
        <v>73.2</v>
      </c>
      <c r="G38" s="14">
        <f t="shared" si="1"/>
        <v>152.9</v>
      </c>
    </row>
    <row r="39" spans="1:7" ht="16.5" customHeight="1" x14ac:dyDescent="0.2">
      <c r="A39" s="19" t="s">
        <v>43</v>
      </c>
      <c r="B39" s="26" t="s">
        <v>17</v>
      </c>
      <c r="C39" s="36">
        <v>180</v>
      </c>
      <c r="D39" s="14">
        <v>180</v>
      </c>
      <c r="E39" s="39">
        <v>197</v>
      </c>
      <c r="F39" s="14">
        <v>0</v>
      </c>
      <c r="G39" s="14">
        <v>0</v>
      </c>
    </row>
    <row r="40" spans="1:7" ht="15" customHeight="1" x14ac:dyDescent="0.2">
      <c r="A40" s="18" t="s">
        <v>44</v>
      </c>
      <c r="B40" s="30" t="s">
        <v>7</v>
      </c>
      <c r="C40" s="34">
        <f>SUM(C41+C47+C48+C50)</f>
        <v>4011557.9</v>
      </c>
      <c r="D40" s="12">
        <f>SUM(D41+D47+D48+D50)</f>
        <v>2072400.5</v>
      </c>
      <c r="E40" s="12">
        <f>SUM(E41+E47+E48+E49+E50)</f>
        <v>2206067.6</v>
      </c>
      <c r="F40" s="12">
        <f t="shared" si="0"/>
        <v>55</v>
      </c>
      <c r="G40" s="12">
        <f t="shared" si="1"/>
        <v>106.4</v>
      </c>
    </row>
    <row r="41" spans="1:7" ht="27.75" customHeight="1" x14ac:dyDescent="0.2">
      <c r="A41" s="19" t="s">
        <v>45</v>
      </c>
      <c r="B41" s="17" t="s">
        <v>18</v>
      </c>
      <c r="C41" s="36">
        <f>SUM(C43+C44+C45+C46)</f>
        <v>4004369.9</v>
      </c>
      <c r="D41" s="14">
        <f>SUM(D43+D44+D45+D46)</f>
        <v>2065212.5</v>
      </c>
      <c r="E41" s="14">
        <f>SUM(E43+E44+E45+E46)</f>
        <v>2202185</v>
      </c>
      <c r="F41" s="14">
        <f t="shared" si="0"/>
        <v>55</v>
      </c>
      <c r="G41" s="14">
        <f t="shared" si="1"/>
        <v>106.6</v>
      </c>
    </row>
    <row r="42" spans="1:7" x14ac:dyDescent="0.2">
      <c r="A42" s="17"/>
      <c r="B42" s="2" t="s">
        <v>79</v>
      </c>
      <c r="C42" s="36"/>
      <c r="D42" s="14"/>
      <c r="E42" s="14"/>
      <c r="F42" s="14"/>
      <c r="G42" s="14"/>
    </row>
    <row r="43" spans="1:7" ht="12.75" customHeight="1" x14ac:dyDescent="0.2">
      <c r="A43" s="19" t="s">
        <v>47</v>
      </c>
      <c r="B43" s="23" t="s">
        <v>56</v>
      </c>
      <c r="C43" s="39">
        <v>869809.5</v>
      </c>
      <c r="D43" s="14">
        <v>431441.1</v>
      </c>
      <c r="E43" s="42">
        <v>431441.1</v>
      </c>
      <c r="F43" s="14">
        <f t="shared" si="0"/>
        <v>49.6</v>
      </c>
      <c r="G43" s="14">
        <f t="shared" si="1"/>
        <v>100</v>
      </c>
    </row>
    <row r="44" spans="1:7" ht="12.75" customHeight="1" x14ac:dyDescent="0.2">
      <c r="A44" s="19" t="s">
        <v>48</v>
      </c>
      <c r="B44" s="23" t="s">
        <v>57</v>
      </c>
      <c r="C44" s="39">
        <v>552431.4</v>
      </c>
      <c r="D44" s="14">
        <v>142731.29999999999</v>
      </c>
      <c r="E44" s="42">
        <v>150639.79999999999</v>
      </c>
      <c r="F44" s="14">
        <f t="shared" si="0"/>
        <v>27.3</v>
      </c>
      <c r="G44" s="14">
        <f t="shared" si="1"/>
        <v>105.5</v>
      </c>
    </row>
    <row r="45" spans="1:7" ht="12.75" customHeight="1" x14ac:dyDescent="0.2">
      <c r="A45" s="19" t="s">
        <v>49</v>
      </c>
      <c r="B45" s="23" t="s">
        <v>58</v>
      </c>
      <c r="C45" s="39">
        <v>2347934.7999999998</v>
      </c>
      <c r="D45" s="14">
        <v>1282478.2</v>
      </c>
      <c r="E45" s="42">
        <v>1399766</v>
      </c>
      <c r="F45" s="14">
        <f t="shared" si="0"/>
        <v>59.6</v>
      </c>
      <c r="G45" s="14">
        <f t="shared" si="1"/>
        <v>109.1</v>
      </c>
    </row>
    <row r="46" spans="1:7" ht="12.75" customHeight="1" x14ac:dyDescent="0.2">
      <c r="A46" s="19" t="s">
        <v>50</v>
      </c>
      <c r="B46" s="23" t="s">
        <v>8</v>
      </c>
      <c r="C46" s="40">
        <v>234194.2</v>
      </c>
      <c r="D46" s="14">
        <v>208561.9</v>
      </c>
      <c r="E46" s="42">
        <v>220338.1</v>
      </c>
      <c r="F46" s="14">
        <f t="shared" si="0"/>
        <v>94.1</v>
      </c>
      <c r="G46" s="14">
        <f t="shared" si="1"/>
        <v>105.6</v>
      </c>
    </row>
    <row r="47" spans="1:7" ht="27.75" customHeight="1" x14ac:dyDescent="0.2">
      <c r="A47" s="19" t="s">
        <v>46</v>
      </c>
      <c r="B47" s="22" t="s">
        <v>21</v>
      </c>
      <c r="C47" s="36">
        <v>752.1</v>
      </c>
      <c r="D47" s="36">
        <v>752.1</v>
      </c>
      <c r="E47" s="14">
        <v>1996</v>
      </c>
      <c r="F47" s="14">
        <f t="shared" si="0"/>
        <v>265.39999999999998</v>
      </c>
      <c r="G47" s="14">
        <f t="shared" si="1"/>
        <v>265.39999999999998</v>
      </c>
    </row>
    <row r="48" spans="1:7" ht="33" customHeight="1" x14ac:dyDescent="0.2">
      <c r="A48" s="19" t="s">
        <v>51</v>
      </c>
      <c r="B48" s="22" t="s">
        <v>22</v>
      </c>
      <c r="C48" s="36">
        <v>6435.9</v>
      </c>
      <c r="D48" s="36">
        <v>6435.9</v>
      </c>
      <c r="E48" s="14">
        <v>6535.9</v>
      </c>
      <c r="F48" s="14">
        <f t="shared" si="0"/>
        <v>101.6</v>
      </c>
      <c r="G48" s="14">
        <f t="shared" si="1"/>
        <v>101.6</v>
      </c>
    </row>
    <row r="49" spans="1:7" ht="33" customHeight="1" x14ac:dyDescent="0.2">
      <c r="A49" s="19" t="s">
        <v>88</v>
      </c>
      <c r="B49" s="22" t="s">
        <v>89</v>
      </c>
      <c r="C49" s="36">
        <v>0</v>
      </c>
      <c r="D49" s="14">
        <v>0</v>
      </c>
      <c r="E49" s="14">
        <v>0</v>
      </c>
      <c r="F49" s="14">
        <v>0</v>
      </c>
      <c r="G49" s="14">
        <v>0</v>
      </c>
    </row>
    <row r="50" spans="1:7" ht="41.25" customHeight="1" x14ac:dyDescent="0.2">
      <c r="A50" s="19" t="s">
        <v>86</v>
      </c>
      <c r="B50" s="17" t="s">
        <v>87</v>
      </c>
      <c r="C50" s="36">
        <v>0</v>
      </c>
      <c r="D50" s="14">
        <v>0</v>
      </c>
      <c r="E50" s="14">
        <v>-4649.3</v>
      </c>
      <c r="F50" s="14">
        <v>0</v>
      </c>
      <c r="G50" s="14">
        <v>0</v>
      </c>
    </row>
    <row r="52" spans="1:7" x14ac:dyDescent="0.2">
      <c r="F52" s="4"/>
    </row>
  </sheetData>
  <mergeCells count="8">
    <mergeCell ref="G5:G6"/>
    <mergeCell ref="A5:A6"/>
    <mergeCell ref="A3:G3"/>
    <mergeCell ref="B5:B6"/>
    <mergeCell ref="C5:C6"/>
    <mergeCell ref="D5:D6"/>
    <mergeCell ref="E5:E6"/>
    <mergeCell ref="F5:F6"/>
  </mergeCells>
  <pageMargins left="0.19685039370078741" right="0.11811023622047245" top="0.15748031496062992" bottom="0.15748031496062992" header="0" footer="0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Доходы</vt:lpstr>
      <vt:lpstr>Доходы!Область_печати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Иванова Ольга Владимировна</cp:lastModifiedBy>
  <cp:lastPrinted>2024-07-12T09:12:02Z</cp:lastPrinted>
  <dcterms:created xsi:type="dcterms:W3CDTF">1999-06-18T11:49:53Z</dcterms:created>
  <dcterms:modified xsi:type="dcterms:W3CDTF">2024-07-12T09:13:28Z</dcterms:modified>
</cp:coreProperties>
</file>