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pluton\DATA\DEPFIN\ИСПОЛНЕНИЕ БЮДЖЕТА\отчеты по исполнению бюджета за 2019 год\3. девять месяцев 2019 года\Дума исполнение за девять месяцев\пояснительная записка на 01.10.2019\"/>
    </mc:Choice>
  </mc:AlternateContent>
  <bookViews>
    <workbookView xWindow="0" yWindow="0" windowWidth="25200" windowHeight="11985"/>
  </bookViews>
  <sheets>
    <sheet name="Доходы" sheetId="31" r:id="rId1"/>
  </sheets>
  <definedNames>
    <definedName name="_Date_">#REF!</definedName>
    <definedName name="_Otchet_Period_Source__AT_ObjectName">#REF!</definedName>
    <definedName name="_Period_">#REF!</definedName>
    <definedName name="а">#REF!</definedName>
    <definedName name="б">#REF!</definedName>
    <definedName name="д">#REF!</definedName>
    <definedName name="ддж">#REF!</definedName>
    <definedName name="Дох">#REF!</definedName>
    <definedName name="доходы">#REF!</definedName>
    <definedName name="Л">#REF!</definedName>
    <definedName name="округ">#REF!</definedName>
    <definedName name="пррнн">#REF!</definedName>
    <definedName name="ю">#REF!</definedName>
    <definedName name="я">#REF!</definedName>
    <definedName name="яя">#REF!</definedName>
  </definedNames>
  <calcPr calcId="162913" fullPrecision="0"/>
</workbook>
</file>

<file path=xl/calcChain.xml><?xml version="1.0" encoding="utf-8"?>
<calcChain xmlns="http://schemas.openxmlformats.org/spreadsheetml/2006/main">
  <c r="E30" i="31" l="1"/>
  <c r="F11" i="31" l="1"/>
  <c r="F12" i="31"/>
  <c r="F13" i="31"/>
  <c r="F14" i="31"/>
  <c r="F15" i="31"/>
  <c r="F17" i="31"/>
  <c r="F18" i="31"/>
  <c r="F19" i="31"/>
  <c r="F20" i="31"/>
  <c r="F21" i="31"/>
  <c r="F26" i="31"/>
  <c r="F27" i="31"/>
  <c r="F28" i="31"/>
  <c r="F29" i="31"/>
  <c r="F30" i="31"/>
  <c r="E11" i="31"/>
  <c r="E12" i="31"/>
  <c r="E13" i="31"/>
  <c r="E14" i="31"/>
  <c r="E15" i="31"/>
  <c r="E17" i="31"/>
  <c r="E18" i="31"/>
  <c r="E19" i="31"/>
  <c r="E20" i="31"/>
  <c r="E21" i="31"/>
  <c r="E26" i="31"/>
  <c r="E27" i="31"/>
  <c r="E28" i="31"/>
  <c r="E29" i="31"/>
  <c r="D24" i="31"/>
  <c r="D23" i="31" s="1"/>
  <c r="D16" i="31"/>
  <c r="D10" i="31"/>
  <c r="C24" i="31"/>
  <c r="C23" i="31" s="1"/>
  <c r="C16" i="31"/>
  <c r="C10" i="31"/>
  <c r="B24" i="31"/>
  <c r="B23" i="31" s="1"/>
  <c r="B16" i="31"/>
  <c r="B10" i="31"/>
  <c r="F24" i="31" l="1"/>
  <c r="F10" i="31"/>
  <c r="C9" i="31"/>
  <c r="C8" i="31" s="1"/>
  <c r="F16" i="31"/>
  <c r="B9" i="31"/>
  <c r="B8" i="31" s="1"/>
  <c r="D9" i="31"/>
  <c r="E10" i="31"/>
  <c r="E24" i="31"/>
  <c r="E16" i="31"/>
  <c r="E9" i="31" l="1"/>
  <c r="F9" i="31"/>
  <c r="F23" i="31"/>
  <c r="E23" i="31"/>
  <c r="D8" i="31"/>
  <c r="E8" i="31" l="1"/>
  <c r="F8" i="31"/>
</calcChain>
</file>

<file path=xl/sharedStrings.xml><?xml version="1.0" encoding="utf-8"?>
<sst xmlns="http://schemas.openxmlformats.org/spreadsheetml/2006/main" count="63" uniqueCount="54">
  <si>
    <t>2</t>
  </si>
  <si>
    <t>1</t>
  </si>
  <si>
    <t>3</t>
  </si>
  <si>
    <t>4</t>
  </si>
  <si>
    <t>5</t>
  </si>
  <si>
    <t>6</t>
  </si>
  <si>
    <t>7</t>
  </si>
  <si>
    <t>8</t>
  </si>
  <si>
    <t>Налоговые доходы</t>
  </si>
  <si>
    <t>Неналоговые доходы</t>
  </si>
  <si>
    <t>Безвозмездные поступления</t>
  </si>
  <si>
    <t>в том числе:</t>
  </si>
  <si>
    <t>дотации</t>
  </si>
  <si>
    <t>субсидии</t>
  </si>
  <si>
    <t>субвенции</t>
  </si>
  <si>
    <t>иные межбюджетные трансферты</t>
  </si>
  <si>
    <t>(тыс.рублей)</t>
  </si>
  <si>
    <t>Вид дохода</t>
  </si>
  <si>
    <t>Всего доходов</t>
  </si>
  <si>
    <t>Налоговые  и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</si>
  <si>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</si>
  <si>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</si>
  <si>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Доходы от использования имущества</t>
  </si>
  <si>
    <t>Платежи при пользовании природными ресурсами</t>
  </si>
  <si>
    <t>Доходы от оказания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</si>
  <si>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</si>
  <si>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</si>
  <si>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</si>
  <si>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</si>
  <si>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</si>
  <si>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</si>
  <si>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Уточненный план на год</t>
  </si>
  <si>
    <t>Причины отклонения от плана на год</t>
  </si>
  <si>
    <t>Налоги на совокупный доход</t>
  </si>
  <si>
    <t>Налоги на имущество</t>
  </si>
  <si>
    <t>Государственная пошлина</t>
  </si>
  <si>
    <t>Приложение к пояснительной записке</t>
  </si>
  <si>
    <t>Увеличение сумм и количества штрафных санкций по всем администраторам доходов.</t>
  </si>
  <si>
    <t>% исполнения к плану на год</t>
  </si>
  <si>
    <t>Фактическое поступление из вышестоящего бюджета.</t>
  </si>
  <si>
    <t>Поступление земельного налога с организаций, в связи с оплатой задолженности.</t>
  </si>
  <si>
    <t>В соответствии с п.8 ст.6 Закона ХМАО-Югры от 15.11.2018 №91-оз, в январе месяце 2019 года были возвращены остатки неиспользованных субсидий, субвенций и иных межбюджетных трансфертов, имеющих целевое назначение, прошлых лет, которые остались по состоянию на 01.01.2019.</t>
  </si>
  <si>
    <t>Увеличение объёмов реализации подакцизных товаров.</t>
  </si>
  <si>
    <t>Проведение претензионно-исковой работы и досрочное погашение плательщиками своих обязательств по договорам.</t>
  </si>
  <si>
    <t>Увеличение поступлений по доходам от оказания платных услуг казенными учреждениями и от оказания информационных услуг органами местного самоуправления.</t>
  </si>
  <si>
    <t>Осуществлялось взаимодействие администрации города с крупнейшим налогоплательщиком, осуществляющим свою деятельность на территории города. Согласно заключенным Соглашениям о благотворительной деятельности от ОАО «Славнефть-Мегионнефтегаз» в городской бюджет поступила сумма в размере 17 900,0 тыс.  рублей на организацию отдыха и оздоровление детей. Кроме того, в бюджет города поступили денежные средства по распоряжениям Правительства Тюменской области в сумме 2 781,8 тыс. рублей. Также заключены Соглашения о благотворительной деятельности между администрацией города Мегиона и ПАО Банк «ФК Открытие» на сумму 300,0 тыс. рублей: на празднование 1 мая, 9 мая, дня города и проведение велопробега и Фондом «Меценат» на сумму 435,0 тыс. рублей на денежные выплаты участникам ВОВ 1941-1945 годов, инвалидам, вдовам, детям участникам ВОВ 1941-1945, труженикам тыла, узникам концлагерей.</t>
  </si>
  <si>
    <t>Сведения об исполнении бюджета городского округа город Мегион по доходам в разрезе видов доходов в сравнении с запланированными значениями за девять месяцев 2019 года (финансовый год)</t>
  </si>
  <si>
    <t>План на девять месяцев (кассовый)</t>
  </si>
  <si>
    <t>Исполнение за девять месяцев</t>
  </si>
  <si>
    <t>% исполнения к (кассовому) плану на девять месяцев</t>
  </si>
  <si>
    <t>Причины отклонения от (кассового) плана на девять месяцев</t>
  </si>
  <si>
    <t xml:space="preserve">Увеличились  исчисленные суммы налога по некоторым плательщикам, применяющих упрощенную систему налогообложения. </t>
  </si>
  <si>
    <t>Исполнение в соответствии со сроком реализации мероприятия. В соответствии с прогнозным планом (программой) приватизации муниципального имущества городского округа город Мегион на 2019 год, предполагаемые сроки приватизации - второе полугодие текущего года. Не состоялись шесть аукционов по продаже объектов недвижимости, незаверешнного строительства и оборудования, запланированные программой приватизации, по причине отсутствия заявок.</t>
  </si>
  <si>
    <t>Поступление доходов от сдачи в аренду имущества, составляющего казну городских округов, в связи с оплатой ОАО "ЮТЭК-Региональные сети" раньше срока.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</si>
</sst>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_-* #,##0.0_р_._-;\-* #,##0.0_р_._-;_-* &quot;-&quot;?_р_._-;_-@_-"/>
    <numFmt numFmtId="166" formatCode="_-* #,##0.0_р_._-;\-* #,##0.0_р_._-;_-* &quot;-&quot;??_р_._-;_-@_-"/>
    <numFmt numFmtId="167" formatCode="_(* #,##0.00_);_(* \(#,##0.00\);_(* &quot;-&quot;??_);_(@_)"/>
    <numFmt numFmtId="168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164" fontId="9" fillId="0" borderId="0" applyFont="0" applyFill="0" applyBorder="0" applyAlignment="0" applyProtection="0"/>
    <xf numFmtId="0" fontId="2" fillId="0" borderId="0"/>
    <xf numFmtId="0" fontId="1" fillId="0" borderId="0"/>
    <xf numFmtId="0" fontId="9" fillId="0" borderId="0">
      <alignment wrapText="1"/>
    </xf>
    <xf numFmtId="49" fontId="9" fillId="0" borderId="4">
      <alignment horizontal="left" vertical="top" wrapText="1"/>
    </xf>
    <xf numFmtId="167" fontId="4" fillId="0" borderId="0" applyFont="0" applyFill="0" applyBorder="0" applyAlignment="0" applyProtection="0"/>
  </cellStyleXfs>
  <cellXfs count="38">
    <xf numFmtId="0" fontId="0" fillId="0" borderId="0" xfId="0"/>
    <xf numFmtId="0" fontId="6" fillId="2" borderId="0" xfId="56" applyFont="1" applyFill="1">
      <alignment wrapText="1"/>
    </xf>
    <xf numFmtId="165" fontId="6" fillId="2" borderId="0" xfId="56" applyNumberFormat="1" applyFont="1" applyFill="1">
      <alignment wrapText="1"/>
    </xf>
    <xf numFmtId="0" fontId="6" fillId="2" borderId="0" xfId="56" applyFont="1" applyFill="1" applyAlignment="1">
      <alignment horizontal="right" wrapText="1"/>
    </xf>
    <xf numFmtId="0" fontId="10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wrapText="1"/>
    </xf>
    <xf numFmtId="49" fontId="6" fillId="2" borderId="3" xfId="56" applyNumberFormat="1" applyFont="1" applyFill="1" applyBorder="1" applyAlignment="1">
      <alignment horizontal="center" vertical="center" wrapText="1"/>
    </xf>
    <xf numFmtId="49" fontId="7" fillId="2" borderId="3" xfId="56" applyNumberFormat="1" applyFont="1" applyFill="1" applyBorder="1" applyAlignment="1">
      <alignment horizontal="left" vertical="center" wrapText="1"/>
    </xf>
    <xf numFmtId="168" fontId="7" fillId="2" borderId="1" xfId="53" applyNumberFormat="1" applyFont="1" applyFill="1" applyBorder="1" applyAlignment="1">
      <alignment horizontal="right" wrapText="1"/>
    </xf>
    <xf numFmtId="166" fontId="7" fillId="2" borderId="1" xfId="53" applyNumberFormat="1" applyFont="1" applyFill="1" applyBorder="1" applyAlignment="1">
      <alignment horizontal="left" vertical="top" wrapText="1"/>
    </xf>
    <xf numFmtId="0" fontId="7" fillId="2" borderId="1" xfId="56" applyFont="1" applyFill="1" applyBorder="1" applyAlignment="1">
      <alignment horizontal="left" wrapText="1"/>
    </xf>
    <xf numFmtId="0" fontId="6" fillId="2" borderId="1" xfId="56" applyFont="1" applyFill="1" applyBorder="1" applyAlignment="1">
      <alignment horizontal="left" wrapText="1"/>
    </xf>
    <xf numFmtId="168" fontId="6" fillId="2" borderId="1" xfId="58" applyNumberFormat="1" applyFont="1" applyFill="1" applyBorder="1" applyAlignment="1">
      <alignment horizontal="right" wrapText="1"/>
    </xf>
    <xf numFmtId="168" fontId="6" fillId="2" borderId="1" xfId="53" applyNumberFormat="1" applyFont="1" applyFill="1" applyBorder="1" applyAlignment="1">
      <alignment horizontal="right" wrapText="1"/>
    </xf>
    <xf numFmtId="166" fontId="6" fillId="2" borderId="1" xfId="53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166" fontId="6" fillId="2" borderId="3" xfId="53" applyNumberFormat="1" applyFont="1" applyFill="1" applyBorder="1" applyAlignment="1">
      <alignment horizontal="left" vertical="top" wrapText="1"/>
    </xf>
    <xf numFmtId="0" fontId="7" fillId="2" borderId="1" xfId="56" applyFont="1" applyFill="1" applyBorder="1">
      <alignment wrapText="1"/>
    </xf>
    <xf numFmtId="0" fontId="6" fillId="2" borderId="1" xfId="56" applyFont="1" applyFill="1" applyBorder="1" applyAlignment="1">
      <alignment horizontal="left" vertical="top" wrapText="1"/>
    </xf>
    <xf numFmtId="0" fontId="6" fillId="2" borderId="1" xfId="56" applyFont="1" applyFill="1" applyBorder="1">
      <alignment wrapText="1"/>
    </xf>
    <xf numFmtId="0" fontId="6" fillId="2" borderId="1" xfId="56" applyFont="1" applyFill="1" applyBorder="1" applyAlignment="1">
      <alignment horizontal="right" wrapText="1"/>
    </xf>
    <xf numFmtId="166" fontId="6" fillId="2" borderId="1" xfId="53" applyNumberFormat="1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166" fontId="6" fillId="2" borderId="6" xfId="53" applyNumberFormat="1" applyFont="1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49" fontId="6" fillId="2" borderId="6" xfId="53" applyNumberFormat="1" applyFont="1" applyFill="1" applyBorder="1" applyAlignment="1">
      <alignment horizontal="left" vertical="top" wrapText="1"/>
    </xf>
    <xf numFmtId="49" fontId="0" fillId="2" borderId="7" xfId="0" applyNumberFormat="1" applyFill="1" applyBorder="1" applyAlignment="1">
      <alignment horizontal="left" vertical="top" wrapText="1"/>
    </xf>
    <xf numFmtId="0" fontId="10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9" fontId="6" fillId="2" borderId="2" xfId="56" applyNumberFormat="1" applyFont="1" applyFill="1" applyBorder="1" applyAlignment="1">
      <alignment horizontal="center" vertical="center" wrapText="1"/>
    </xf>
    <xf numFmtId="49" fontId="6" fillId="2" borderId="3" xfId="56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59">
    <cellStyle name="Normal" xfId="52"/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16" xfId="7"/>
    <cellStyle name="Обычный 17" xfId="8"/>
    <cellStyle name="Обычный 18" xfId="30"/>
    <cellStyle name="Обычный 19" xfId="54"/>
    <cellStyle name="Обычный 2" xfId="9"/>
    <cellStyle name="Обычный 2 10" xfId="25"/>
    <cellStyle name="Обычный 2 11" xfId="26"/>
    <cellStyle name="Обычный 2 12" xfId="27"/>
    <cellStyle name="Обычный 2 13" xfId="28"/>
    <cellStyle name="Обычный 2 14" xfId="29"/>
    <cellStyle name="Обычный 2 15" xfId="31"/>
    <cellStyle name="Обычный 2 16" xfId="32"/>
    <cellStyle name="Обычный 2 17" xfId="33"/>
    <cellStyle name="Обычный 2 18" xfId="34"/>
    <cellStyle name="Обычный 2 19" xfId="35"/>
    <cellStyle name="Обычный 2 2" xfId="17"/>
    <cellStyle name="Обычный 2 20" xfId="36"/>
    <cellStyle name="Обычный 2 21" xfId="37"/>
    <cellStyle name="Обычный 2 22" xfId="38"/>
    <cellStyle name="Обычный 2 23" xfId="39"/>
    <cellStyle name="Обычный 2 24" xfId="40"/>
    <cellStyle name="Обычный 2 25" xfId="41"/>
    <cellStyle name="Обычный 2 26" xfId="42"/>
    <cellStyle name="Обычный 2 27" xfId="43"/>
    <cellStyle name="Обычный 2 28" xfId="44"/>
    <cellStyle name="Обычный 2 29" xfId="45"/>
    <cellStyle name="Обычный 2 3" xfId="18"/>
    <cellStyle name="Обычный 2 30" xfId="46"/>
    <cellStyle name="Обычный 2 31" xfId="47"/>
    <cellStyle name="Обычный 2 32" xfId="48"/>
    <cellStyle name="Обычный 2 33" xfId="49"/>
    <cellStyle name="Обычный 2 34" xfId="50"/>
    <cellStyle name="Обычный 2 35" xfId="51"/>
    <cellStyle name="Обычный 2 4" xfId="19"/>
    <cellStyle name="Обычный 2 5" xfId="20"/>
    <cellStyle name="Обычный 2 6" xfId="21"/>
    <cellStyle name="Обычный 2 7" xfId="22"/>
    <cellStyle name="Обычный 2 8" xfId="23"/>
    <cellStyle name="Обычный 2 9" xfId="24"/>
    <cellStyle name="Обычный 20" xfId="55"/>
    <cellStyle name="Обычный 21" xfId="56"/>
    <cellStyle name="Обычный 3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Свойства элементов измерения [печать]" xfId="57"/>
    <cellStyle name="Финансовый" xfId="53" builtinId="3"/>
    <cellStyle name="Финансовый_Лист1" xfId="5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L6" sqref="L6"/>
    </sheetView>
  </sheetViews>
  <sheetFormatPr defaultColWidth="8.85546875" defaultRowHeight="12.75" x14ac:dyDescent="0.2"/>
  <cols>
    <col min="1" max="1" width="36.85546875" style="1" customWidth="1"/>
    <col min="2" max="2" width="15.42578125" style="1" customWidth="1"/>
    <col min="3" max="3" width="14.85546875" style="1" customWidth="1"/>
    <col min="4" max="4" width="15.85546875" style="1" customWidth="1"/>
    <col min="5" max="5" width="14.28515625" style="1" customWidth="1"/>
    <col min="6" max="6" width="14.5703125" style="1" customWidth="1"/>
    <col min="7" max="7" width="36.42578125" style="1" customWidth="1"/>
    <col min="8" max="8" width="33.140625" style="1" customWidth="1"/>
    <col min="9" max="9" width="8.85546875" style="1" customWidth="1"/>
    <col min="10" max="16384" width="8.85546875" style="1"/>
  </cols>
  <sheetData>
    <row r="1" spans="1:8" ht="18.75" customHeight="1" x14ac:dyDescent="0.2">
      <c r="D1" s="2"/>
      <c r="G1" s="2"/>
      <c r="H1" s="3" t="s">
        <v>36</v>
      </c>
    </row>
    <row r="3" spans="1:8" ht="33.75" customHeight="1" x14ac:dyDescent="0.2">
      <c r="A3" s="30" t="s">
        <v>46</v>
      </c>
      <c r="B3" s="31"/>
      <c r="C3" s="31"/>
      <c r="D3" s="31"/>
      <c r="E3" s="31"/>
      <c r="F3" s="31"/>
      <c r="G3" s="31"/>
      <c r="H3" s="31"/>
    </row>
    <row r="4" spans="1:8" ht="12.75" customHeight="1" x14ac:dyDescent="0.2">
      <c r="A4" s="4"/>
      <c r="B4" s="4"/>
      <c r="C4" s="4"/>
      <c r="D4" s="4"/>
      <c r="E4" s="4"/>
      <c r="F4" s="4"/>
      <c r="G4" s="4"/>
      <c r="H4" s="5" t="s">
        <v>16</v>
      </c>
    </row>
    <row r="5" spans="1:8" ht="12.75" customHeight="1" x14ac:dyDescent="0.2">
      <c r="A5" s="32" t="s">
        <v>17</v>
      </c>
      <c r="B5" s="34" t="s">
        <v>31</v>
      </c>
      <c r="C5" s="34" t="s">
        <v>47</v>
      </c>
      <c r="D5" s="37" t="s">
        <v>48</v>
      </c>
      <c r="E5" s="34" t="s">
        <v>38</v>
      </c>
      <c r="F5" s="37" t="s">
        <v>49</v>
      </c>
      <c r="G5" s="34" t="s">
        <v>32</v>
      </c>
      <c r="H5" s="37" t="s">
        <v>50</v>
      </c>
    </row>
    <row r="6" spans="1:8" ht="49.5" customHeight="1" x14ac:dyDescent="0.2">
      <c r="A6" s="33"/>
      <c r="B6" s="35"/>
      <c r="C6" s="36"/>
      <c r="D6" s="35"/>
      <c r="E6" s="36"/>
      <c r="F6" s="35"/>
      <c r="G6" s="36"/>
      <c r="H6" s="35"/>
    </row>
    <row r="7" spans="1:8" x14ac:dyDescent="0.2">
      <c r="A7" s="6" t="s">
        <v>1</v>
      </c>
      <c r="B7" s="6" t="s">
        <v>0</v>
      </c>
      <c r="C7" s="6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</row>
    <row r="8" spans="1:8" x14ac:dyDescent="0.2">
      <c r="A8" s="7" t="s">
        <v>18</v>
      </c>
      <c r="B8" s="8">
        <f>SUM(B9+B23)</f>
        <v>4973281</v>
      </c>
      <c r="C8" s="8">
        <f>SUM(C9+C23)</f>
        <v>3836146.7</v>
      </c>
      <c r="D8" s="8">
        <f>SUM(D9+D23)</f>
        <v>3076877</v>
      </c>
      <c r="E8" s="8">
        <f>SUM(D8/B8)*100</f>
        <v>61.9</v>
      </c>
      <c r="F8" s="8">
        <f>SUM(D8/C8)*100</f>
        <v>80.2</v>
      </c>
      <c r="G8" s="9"/>
      <c r="H8" s="9"/>
    </row>
    <row r="9" spans="1:8" x14ac:dyDescent="0.2">
      <c r="A9" s="10" t="s">
        <v>19</v>
      </c>
      <c r="B9" s="8">
        <f>SUM(B10+B16)</f>
        <v>1413738.3</v>
      </c>
      <c r="C9" s="8">
        <f>SUM(C10+C16)</f>
        <v>953825.7</v>
      </c>
      <c r="D9" s="8">
        <f>SUM(D10+D16)</f>
        <v>1033522.5</v>
      </c>
      <c r="E9" s="8">
        <f t="shared" ref="E9:E30" si="0">SUM(D9/B9)*100</f>
        <v>73.099999999999994</v>
      </c>
      <c r="F9" s="8">
        <f t="shared" ref="F9:F30" si="1">SUM(D9/C9)*100</f>
        <v>108.4</v>
      </c>
      <c r="G9" s="9"/>
      <c r="H9" s="9"/>
    </row>
    <row r="10" spans="1:8" x14ac:dyDescent="0.2">
      <c r="A10" s="10" t="s">
        <v>8</v>
      </c>
      <c r="B10" s="8">
        <f>SUM(B11:B15)</f>
        <v>1117338.7</v>
      </c>
      <c r="C10" s="8">
        <f>SUM(C11:C15)</f>
        <v>811798.2</v>
      </c>
      <c r="D10" s="8">
        <f>SUM(D11:D15)</f>
        <v>863658.5</v>
      </c>
      <c r="E10" s="8">
        <f t="shared" si="0"/>
        <v>77.3</v>
      </c>
      <c r="F10" s="8">
        <f t="shared" si="1"/>
        <v>106.4</v>
      </c>
      <c r="G10" s="9"/>
      <c r="H10" s="9"/>
    </row>
    <row r="11" spans="1:8" ht="14.25" customHeight="1" x14ac:dyDescent="0.2">
      <c r="A11" s="11" t="s">
        <v>20</v>
      </c>
      <c r="B11" s="12">
        <v>878045.7</v>
      </c>
      <c r="C11" s="12">
        <v>635200</v>
      </c>
      <c r="D11" s="12">
        <v>665843</v>
      </c>
      <c r="E11" s="13">
        <f t="shared" si="0"/>
        <v>75.8</v>
      </c>
      <c r="F11" s="13">
        <f t="shared" si="1"/>
        <v>104.8</v>
      </c>
      <c r="G11" s="14"/>
      <c r="H11" s="14"/>
    </row>
    <row r="12" spans="1:8" ht="38.25" x14ac:dyDescent="0.2">
      <c r="A12" s="11" t="s">
        <v>21</v>
      </c>
      <c r="B12" s="12">
        <v>12349</v>
      </c>
      <c r="C12" s="12">
        <v>9261.7999999999993</v>
      </c>
      <c r="D12" s="12">
        <v>10105.799999999999</v>
      </c>
      <c r="E12" s="13">
        <f t="shared" si="0"/>
        <v>81.8</v>
      </c>
      <c r="F12" s="13">
        <f t="shared" si="1"/>
        <v>109.1</v>
      </c>
      <c r="G12" s="25" t="s">
        <v>42</v>
      </c>
      <c r="H12" s="25" t="s">
        <v>42</v>
      </c>
    </row>
    <row r="13" spans="1:8" ht="51.75" customHeight="1" x14ac:dyDescent="0.2">
      <c r="A13" s="11" t="s">
        <v>33</v>
      </c>
      <c r="B13" s="13">
        <v>165930</v>
      </c>
      <c r="C13" s="13">
        <v>127730</v>
      </c>
      <c r="D13" s="13">
        <v>136667.20000000001</v>
      </c>
      <c r="E13" s="13">
        <f t="shared" si="0"/>
        <v>82.4</v>
      </c>
      <c r="F13" s="13">
        <f t="shared" si="1"/>
        <v>107</v>
      </c>
      <c r="G13" s="24" t="s">
        <v>51</v>
      </c>
      <c r="H13" s="24" t="s">
        <v>51</v>
      </c>
    </row>
    <row r="14" spans="1:8" ht="40.5" customHeight="1" x14ac:dyDescent="0.2">
      <c r="A14" s="11" t="s">
        <v>34</v>
      </c>
      <c r="B14" s="13">
        <v>51935</v>
      </c>
      <c r="C14" s="13">
        <v>32600</v>
      </c>
      <c r="D14" s="13">
        <v>44232.6</v>
      </c>
      <c r="E14" s="13">
        <f t="shared" si="0"/>
        <v>85.2</v>
      </c>
      <c r="F14" s="13">
        <f t="shared" si="1"/>
        <v>135.69999999999999</v>
      </c>
      <c r="G14" s="15" t="s">
        <v>40</v>
      </c>
      <c r="H14" s="15" t="s">
        <v>40</v>
      </c>
    </row>
    <row r="15" spans="1:8" x14ac:dyDescent="0.2">
      <c r="A15" s="11" t="s">
        <v>35</v>
      </c>
      <c r="B15" s="13">
        <v>9079</v>
      </c>
      <c r="C15" s="13">
        <v>7006.4</v>
      </c>
      <c r="D15" s="13">
        <v>6809.9</v>
      </c>
      <c r="E15" s="13">
        <f t="shared" si="0"/>
        <v>75</v>
      </c>
      <c r="F15" s="13">
        <f t="shared" si="1"/>
        <v>97.2</v>
      </c>
      <c r="G15" s="14"/>
      <c r="H15" s="14"/>
    </row>
    <row r="16" spans="1:8" x14ac:dyDescent="0.2">
      <c r="A16" s="10" t="s">
        <v>9</v>
      </c>
      <c r="B16" s="8">
        <f>SUM(B17:B22)</f>
        <v>296399.59999999998</v>
      </c>
      <c r="C16" s="8">
        <f>SUM(C17:C22)</f>
        <v>142027.5</v>
      </c>
      <c r="D16" s="8">
        <f>SUM(D17:D22)</f>
        <v>169864</v>
      </c>
      <c r="E16" s="8">
        <f t="shared" si="0"/>
        <v>57.3</v>
      </c>
      <c r="F16" s="8">
        <f t="shared" si="1"/>
        <v>119.6</v>
      </c>
      <c r="G16" s="9"/>
      <c r="H16" s="9"/>
    </row>
    <row r="17" spans="1:8" ht="69" customHeight="1" x14ac:dyDescent="0.2">
      <c r="A17" s="11" t="s">
        <v>22</v>
      </c>
      <c r="B17" s="13">
        <v>159539.1</v>
      </c>
      <c r="C17" s="13">
        <v>102742.1</v>
      </c>
      <c r="D17" s="13">
        <v>114544</v>
      </c>
      <c r="E17" s="13">
        <f t="shared" si="0"/>
        <v>71.8</v>
      </c>
      <c r="F17" s="13">
        <f t="shared" si="1"/>
        <v>111.5</v>
      </c>
      <c r="G17" s="16"/>
      <c r="H17" s="15" t="s">
        <v>53</v>
      </c>
    </row>
    <row r="18" spans="1:8" ht="26.25" customHeight="1" x14ac:dyDescent="0.2">
      <c r="A18" s="11" t="s">
        <v>23</v>
      </c>
      <c r="B18" s="12">
        <v>8428</v>
      </c>
      <c r="C18" s="12">
        <v>6338.5</v>
      </c>
      <c r="D18" s="12">
        <v>6484.7</v>
      </c>
      <c r="E18" s="13">
        <f t="shared" si="0"/>
        <v>76.900000000000006</v>
      </c>
      <c r="F18" s="13">
        <f t="shared" si="1"/>
        <v>102.3</v>
      </c>
      <c r="G18" s="14"/>
      <c r="H18" s="14"/>
    </row>
    <row r="19" spans="1:8" ht="68.25" customHeight="1" x14ac:dyDescent="0.2">
      <c r="A19" s="11" t="s">
        <v>24</v>
      </c>
      <c r="B19" s="12">
        <v>230</v>
      </c>
      <c r="C19" s="12">
        <v>209</v>
      </c>
      <c r="D19" s="12">
        <v>1461.3</v>
      </c>
      <c r="E19" s="13">
        <f t="shared" si="0"/>
        <v>635.29999999999995</v>
      </c>
      <c r="F19" s="13">
        <f t="shared" si="1"/>
        <v>699.2</v>
      </c>
      <c r="G19" s="17" t="s">
        <v>44</v>
      </c>
      <c r="H19" s="17" t="s">
        <v>44</v>
      </c>
    </row>
    <row r="20" spans="1:8" ht="169.5" customHeight="1" x14ac:dyDescent="0.2">
      <c r="A20" s="11" t="s">
        <v>25</v>
      </c>
      <c r="B20" s="13">
        <v>120132</v>
      </c>
      <c r="C20" s="13">
        <v>26666</v>
      </c>
      <c r="D20" s="13">
        <v>36180.6</v>
      </c>
      <c r="E20" s="13">
        <f t="shared" si="0"/>
        <v>30.1</v>
      </c>
      <c r="F20" s="13">
        <f t="shared" si="1"/>
        <v>135.69999999999999</v>
      </c>
      <c r="G20" s="18" t="s">
        <v>52</v>
      </c>
      <c r="H20" s="18" t="s">
        <v>43</v>
      </c>
    </row>
    <row r="21" spans="1:8" ht="40.5" customHeight="1" x14ac:dyDescent="0.2">
      <c r="A21" s="11" t="s">
        <v>26</v>
      </c>
      <c r="B21" s="13">
        <v>8070.5</v>
      </c>
      <c r="C21" s="13">
        <v>6071.9</v>
      </c>
      <c r="D21" s="13">
        <v>9822</v>
      </c>
      <c r="E21" s="13">
        <f t="shared" si="0"/>
        <v>121.7</v>
      </c>
      <c r="F21" s="13">
        <f t="shared" si="1"/>
        <v>161.80000000000001</v>
      </c>
      <c r="G21" s="19" t="s">
        <v>37</v>
      </c>
      <c r="H21" s="19" t="s">
        <v>37</v>
      </c>
    </row>
    <row r="22" spans="1:8" ht="16.5" customHeight="1" x14ac:dyDescent="0.2">
      <c r="A22" s="11" t="s">
        <v>27</v>
      </c>
      <c r="B22" s="13">
        <v>0</v>
      </c>
      <c r="C22" s="13">
        <v>0</v>
      </c>
      <c r="D22" s="13">
        <v>1371.4</v>
      </c>
      <c r="E22" s="13">
        <v>0</v>
      </c>
      <c r="F22" s="13">
        <v>0</v>
      </c>
      <c r="G22" s="14"/>
      <c r="H22" s="14"/>
    </row>
    <row r="23" spans="1:8" ht="15" customHeight="1" x14ac:dyDescent="0.2">
      <c r="A23" s="20" t="s">
        <v>10</v>
      </c>
      <c r="B23" s="8">
        <f>SUM(B24+B30+B31)</f>
        <v>3559542.7</v>
      </c>
      <c r="C23" s="8">
        <f>SUM(C24+C30+C31)</f>
        <v>2882321</v>
      </c>
      <c r="D23" s="8">
        <f>SUM(D24+D30+D31)</f>
        <v>2043354.5</v>
      </c>
      <c r="E23" s="8">
        <f t="shared" si="0"/>
        <v>57.4</v>
      </c>
      <c r="F23" s="8">
        <f t="shared" si="1"/>
        <v>70.900000000000006</v>
      </c>
      <c r="G23" s="21"/>
      <c r="H23" s="21"/>
    </row>
    <row r="24" spans="1:8" ht="39.75" customHeight="1" x14ac:dyDescent="0.2">
      <c r="A24" s="22" t="s">
        <v>28</v>
      </c>
      <c r="B24" s="13">
        <f>SUM(B26+B27+B28+B29)</f>
        <v>3538125.9</v>
      </c>
      <c r="C24" s="13">
        <f>SUM(C26+C27+C28+C29)</f>
        <v>2860904.2</v>
      </c>
      <c r="D24" s="13">
        <f>SUM(D26+D27+D28+D29)</f>
        <v>2285920.7000000002</v>
      </c>
      <c r="E24" s="13">
        <f t="shared" si="0"/>
        <v>64.599999999999994</v>
      </c>
      <c r="F24" s="13">
        <f t="shared" si="1"/>
        <v>79.900000000000006</v>
      </c>
      <c r="G24" s="26" t="s">
        <v>39</v>
      </c>
      <c r="H24" s="27"/>
    </row>
    <row r="25" spans="1:8" x14ac:dyDescent="0.2">
      <c r="A25" s="11" t="s">
        <v>11</v>
      </c>
      <c r="B25" s="13"/>
      <c r="C25" s="13"/>
      <c r="D25" s="13"/>
      <c r="E25" s="13"/>
      <c r="F25" s="13"/>
      <c r="G25" s="14"/>
      <c r="H25" s="14"/>
    </row>
    <row r="26" spans="1:8" x14ac:dyDescent="0.2">
      <c r="A26" s="23" t="s">
        <v>12</v>
      </c>
      <c r="B26" s="13">
        <v>602033.80000000005</v>
      </c>
      <c r="C26" s="13">
        <v>486004.3</v>
      </c>
      <c r="D26" s="13">
        <v>485526.6</v>
      </c>
      <c r="E26" s="13">
        <f t="shared" si="0"/>
        <v>80.599999999999994</v>
      </c>
      <c r="F26" s="13">
        <f t="shared" si="1"/>
        <v>99.9</v>
      </c>
      <c r="G26" s="26" t="s">
        <v>39</v>
      </c>
      <c r="H26" s="27"/>
    </row>
    <row r="27" spans="1:8" x14ac:dyDescent="0.2">
      <c r="A27" s="23" t="s">
        <v>13</v>
      </c>
      <c r="B27" s="13">
        <v>946705.2</v>
      </c>
      <c r="C27" s="13">
        <v>664101.1</v>
      </c>
      <c r="D27" s="13">
        <v>376284</v>
      </c>
      <c r="E27" s="13">
        <f t="shared" si="0"/>
        <v>39.700000000000003</v>
      </c>
      <c r="F27" s="13">
        <f t="shared" si="1"/>
        <v>56.7</v>
      </c>
      <c r="G27" s="26" t="s">
        <v>39</v>
      </c>
      <c r="H27" s="27"/>
    </row>
    <row r="28" spans="1:8" x14ac:dyDescent="0.2">
      <c r="A28" s="23" t="s">
        <v>14</v>
      </c>
      <c r="B28" s="13">
        <v>1963055.7</v>
      </c>
      <c r="C28" s="13">
        <v>1684761.7</v>
      </c>
      <c r="D28" s="13">
        <v>1414330.4</v>
      </c>
      <c r="E28" s="13">
        <f t="shared" si="0"/>
        <v>72</v>
      </c>
      <c r="F28" s="13">
        <f t="shared" si="1"/>
        <v>83.9</v>
      </c>
      <c r="G28" s="26" t="s">
        <v>39</v>
      </c>
      <c r="H28" s="27"/>
    </row>
    <row r="29" spans="1:8" x14ac:dyDescent="0.2">
      <c r="A29" s="23" t="s">
        <v>15</v>
      </c>
      <c r="B29" s="13">
        <v>26331.200000000001</v>
      </c>
      <c r="C29" s="13">
        <v>26037.1</v>
      </c>
      <c r="D29" s="13">
        <v>9779.7000000000007</v>
      </c>
      <c r="E29" s="13">
        <f t="shared" si="0"/>
        <v>37.1</v>
      </c>
      <c r="F29" s="13">
        <f t="shared" si="1"/>
        <v>37.6</v>
      </c>
      <c r="G29" s="26" t="s">
        <v>39</v>
      </c>
      <c r="H29" s="27"/>
    </row>
    <row r="30" spans="1:8" ht="156.75" customHeight="1" x14ac:dyDescent="0.2">
      <c r="A30" s="22" t="s">
        <v>29</v>
      </c>
      <c r="B30" s="13">
        <v>21416.799999999999</v>
      </c>
      <c r="C30" s="13">
        <v>21416.799999999999</v>
      </c>
      <c r="D30" s="13">
        <v>21416.799999999999</v>
      </c>
      <c r="E30" s="13">
        <f t="shared" si="0"/>
        <v>100</v>
      </c>
      <c r="F30" s="13">
        <f t="shared" si="1"/>
        <v>100</v>
      </c>
      <c r="G30" s="28" t="s">
        <v>45</v>
      </c>
      <c r="H30" s="27"/>
    </row>
    <row r="31" spans="1:8" ht="54" customHeight="1" x14ac:dyDescent="0.2">
      <c r="A31" s="22" t="s">
        <v>30</v>
      </c>
      <c r="B31" s="13">
        <v>0</v>
      </c>
      <c r="C31" s="13">
        <v>0</v>
      </c>
      <c r="D31" s="13">
        <v>-263983</v>
      </c>
      <c r="E31" s="13">
        <v>0</v>
      </c>
      <c r="F31" s="13">
        <v>0</v>
      </c>
      <c r="G31" s="28" t="s">
        <v>41</v>
      </c>
      <c r="H31" s="29"/>
    </row>
    <row r="33" spans="5:5" x14ac:dyDescent="0.2">
      <c r="E33" s="2"/>
    </row>
  </sheetData>
  <mergeCells count="16">
    <mergeCell ref="A3:H3"/>
    <mergeCell ref="A5:A6"/>
    <mergeCell ref="B5:B6"/>
    <mergeCell ref="C5:C6"/>
    <mergeCell ref="D5:D6"/>
    <mergeCell ref="E5:E6"/>
    <mergeCell ref="F5:F6"/>
    <mergeCell ref="G5:G6"/>
    <mergeCell ref="H5:H6"/>
    <mergeCell ref="G29:H29"/>
    <mergeCell ref="G31:H31"/>
    <mergeCell ref="G30:H30"/>
    <mergeCell ref="G24:H24"/>
    <mergeCell ref="G26:H26"/>
    <mergeCell ref="G27:H27"/>
    <mergeCell ref="G28:H28"/>
  </mergeCells>
  <pageMargins left="0.59055118110236227" right="0.11811023622047245" top="0.35433070866141736" bottom="0.35433070866141736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Ситникова Вероника Анатольев</cp:lastModifiedBy>
  <cp:lastPrinted>2019-10-09T09:57:30Z</cp:lastPrinted>
  <dcterms:created xsi:type="dcterms:W3CDTF">1999-06-18T11:49:53Z</dcterms:created>
  <dcterms:modified xsi:type="dcterms:W3CDTF">2019-10-11T05:23:09Z</dcterms:modified>
</cp:coreProperties>
</file>