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YandexDisk\Рабочий\СайтДепфин\2Разместить\Исполнение 2019\ДУМА\3з.приложения к пояснительной записке\"/>
    </mc:Choice>
  </mc:AlternateContent>
  <bookViews>
    <workbookView xWindow="0" yWindow="0" windowWidth="25200" windowHeight="11985"/>
  </bookViews>
  <sheets>
    <sheet name="Доходы" sheetId="31" r:id="rId1"/>
  </sheets>
  <definedNames>
    <definedName name="_Date_">#REF!</definedName>
    <definedName name="_Otchet_Period_Source__AT_ObjectName">#REF!</definedName>
    <definedName name="_Period_">#REF!</definedName>
    <definedName name="а">#REF!</definedName>
    <definedName name="б">#REF!</definedName>
    <definedName name="д">#REF!</definedName>
    <definedName name="ддж">#REF!</definedName>
    <definedName name="Дох">#REF!</definedName>
    <definedName name="доходы">#REF!</definedName>
    <definedName name="Л">#REF!</definedName>
    <definedName name="округ">#REF!</definedName>
    <definedName name="пррнн">#REF!</definedName>
    <definedName name="ю">#REF!</definedName>
    <definedName name="я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K39" i="31" l="1"/>
  <c r="I39" i="31"/>
  <c r="G39" i="31"/>
  <c r="E39" i="31"/>
  <c r="C39" i="31"/>
  <c r="K38" i="31"/>
  <c r="I38" i="31"/>
  <c r="G38" i="31"/>
  <c r="E38" i="31"/>
  <c r="C38" i="31"/>
  <c r="K37" i="31"/>
  <c r="I37" i="31"/>
  <c r="G37" i="31"/>
  <c r="E37" i="31"/>
  <c r="C37" i="31"/>
  <c r="K36" i="31"/>
  <c r="I36" i="31"/>
  <c r="G36" i="31"/>
  <c r="E36" i="31"/>
  <c r="C36" i="31"/>
  <c r="K35" i="31"/>
  <c r="K30" i="31" s="1"/>
  <c r="K29" i="31" s="1"/>
  <c r="I35" i="31"/>
  <c r="G35" i="31"/>
  <c r="E35" i="31"/>
  <c r="C35" i="31"/>
  <c r="C30" i="31" s="1"/>
  <c r="C29" i="31" s="1"/>
  <c r="K34" i="31"/>
  <c r="I34" i="31"/>
  <c r="G34" i="31"/>
  <c r="E34" i="31"/>
  <c r="C34" i="31"/>
  <c r="K33" i="31"/>
  <c r="I33" i="31"/>
  <c r="G33" i="31"/>
  <c r="G30" i="31" s="1"/>
  <c r="G29" i="31" s="1"/>
  <c r="E33" i="31"/>
  <c r="C33" i="31"/>
  <c r="K32" i="31"/>
  <c r="I32" i="31"/>
  <c r="I30" i="31" s="1"/>
  <c r="I29" i="31" s="1"/>
  <c r="G32" i="31"/>
  <c r="E32" i="31"/>
  <c r="C32" i="31"/>
  <c r="M30" i="31"/>
  <c r="L30" i="31"/>
  <c r="J30" i="31"/>
  <c r="H30" i="31"/>
  <c r="F30" i="31"/>
  <c r="E30" i="31"/>
  <c r="E29" i="31" s="1"/>
  <c r="D30" i="31"/>
  <c r="B30" i="31"/>
  <c r="M29" i="31"/>
  <c r="L29" i="31"/>
  <c r="J29" i="31"/>
  <c r="H29" i="31"/>
  <c r="F29" i="31"/>
  <c r="D29" i="31"/>
  <c r="B29" i="31"/>
  <c r="K28" i="31"/>
  <c r="I28" i="31"/>
  <c r="G28" i="31"/>
  <c r="E28" i="31"/>
  <c r="C28" i="31"/>
  <c r="K27" i="31"/>
  <c r="I27" i="31"/>
  <c r="E27" i="31"/>
  <c r="C27" i="31"/>
  <c r="K26" i="31"/>
  <c r="I26" i="31"/>
  <c r="G26" i="31"/>
  <c r="E26" i="31"/>
  <c r="C26" i="31"/>
  <c r="K25" i="31"/>
  <c r="I25" i="31"/>
  <c r="G25" i="31"/>
  <c r="E25" i="31"/>
  <c r="C25" i="31"/>
  <c r="K24" i="31"/>
  <c r="I24" i="31"/>
  <c r="I22" i="31" s="1"/>
  <c r="G24" i="31"/>
  <c r="E24" i="31"/>
  <c r="C24" i="31"/>
  <c r="K23" i="31"/>
  <c r="K22" i="31" s="1"/>
  <c r="K9" i="31" s="1"/>
  <c r="I23" i="31"/>
  <c r="G23" i="31"/>
  <c r="G22" i="31" s="1"/>
  <c r="G9" i="31" s="1"/>
  <c r="E23" i="31"/>
  <c r="E22" i="31" s="1"/>
  <c r="C23" i="31"/>
  <c r="C22" i="31" s="1"/>
  <c r="C9" i="31" s="1"/>
  <c r="M22" i="31"/>
  <c r="L22" i="31"/>
  <c r="J22" i="31"/>
  <c r="J9" i="31" s="1"/>
  <c r="H22" i="31"/>
  <c r="F22" i="31"/>
  <c r="F9" i="31" s="1"/>
  <c r="D22" i="31"/>
  <c r="B22" i="31"/>
  <c r="B9" i="31" s="1"/>
  <c r="K21" i="31"/>
  <c r="I21" i="31"/>
  <c r="G21" i="31"/>
  <c r="E21" i="31"/>
  <c r="C21" i="31"/>
  <c r="K20" i="31"/>
  <c r="I20" i="31"/>
  <c r="G20" i="31"/>
  <c r="E20" i="31"/>
  <c r="C20" i="31"/>
  <c r="K19" i="31"/>
  <c r="I19" i="31"/>
  <c r="G19" i="31"/>
  <c r="E19" i="31"/>
  <c r="C19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K17" i="31"/>
  <c r="I17" i="31"/>
  <c r="G17" i="31"/>
  <c r="E17" i="31"/>
  <c r="C17" i="31"/>
  <c r="K16" i="31"/>
  <c r="I16" i="31"/>
  <c r="G16" i="31"/>
  <c r="E16" i="31"/>
  <c r="C16" i="31"/>
  <c r="K15" i="31"/>
  <c r="I15" i="31"/>
  <c r="G15" i="31"/>
  <c r="E15" i="31"/>
  <c r="C15" i="31"/>
  <c r="K14" i="31"/>
  <c r="I14" i="31"/>
  <c r="G14" i="31"/>
  <c r="E14" i="31"/>
  <c r="C14" i="31"/>
  <c r="M13" i="31"/>
  <c r="M10" i="31" s="1"/>
  <c r="M9" i="31" s="1"/>
  <c r="L13" i="31"/>
  <c r="K13" i="31"/>
  <c r="J13" i="31"/>
  <c r="I13" i="31"/>
  <c r="H13" i="31"/>
  <c r="G13" i="31"/>
  <c r="F13" i="31"/>
  <c r="E13" i="31"/>
  <c r="D13" i="31"/>
  <c r="C13" i="31"/>
  <c r="B13" i="31"/>
  <c r="K12" i="31"/>
  <c r="I12" i="31"/>
  <c r="G12" i="31"/>
  <c r="E12" i="31"/>
  <c r="C12" i="31"/>
  <c r="K11" i="31"/>
  <c r="I11" i="31"/>
  <c r="I10" i="31" s="1"/>
  <c r="I9" i="31" s="1"/>
  <c r="G11" i="31"/>
  <c r="E11" i="31"/>
  <c r="E10" i="31" s="1"/>
  <c r="C11" i="31"/>
  <c r="L10" i="31"/>
  <c r="K10" i="31"/>
  <c r="J10" i="31"/>
  <c r="H10" i="31"/>
  <c r="G10" i="31"/>
  <c r="F10" i="31"/>
  <c r="D10" i="31"/>
  <c r="C10" i="31"/>
  <c r="B10" i="31"/>
  <c r="L9" i="31"/>
  <c r="H9" i="31"/>
  <c r="D9" i="31"/>
  <c r="E9" i="31" l="1"/>
</calcChain>
</file>

<file path=xl/sharedStrings.xml><?xml version="1.0" encoding="utf-8"?>
<sst xmlns="http://schemas.openxmlformats.org/spreadsheetml/2006/main" count="60" uniqueCount="54">
  <si>
    <t>2</t>
  </si>
  <si>
    <t>1</t>
  </si>
  <si>
    <t>Наименование показателя</t>
  </si>
  <si>
    <t>ДОХОДЫ</t>
  </si>
  <si>
    <t>налог на доходы физических лиц</t>
  </si>
  <si>
    <t>акцизы</t>
  </si>
  <si>
    <t>доходы от использования имущества</t>
  </si>
  <si>
    <t>платежи при пользовании природными ресурсами</t>
  </si>
  <si>
    <t>доходы от оказания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</si>
  <si>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</si>
  <si>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</si>
  <si>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</si>
  <si>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3</t>
  </si>
  <si>
    <t>4</t>
  </si>
  <si>
    <t>5</t>
  </si>
  <si>
    <t>6</t>
  </si>
  <si>
    <t>7</t>
  </si>
  <si>
    <t>8</t>
  </si>
  <si>
    <t>9</t>
  </si>
  <si>
    <t>10</t>
  </si>
  <si>
    <t>Налоговые доходы</t>
  </si>
  <si>
    <t>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</si>
  <si>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</si>
  <si>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</si>
  <si>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 том числе:</t>
  </si>
  <si>
    <t>дотации</t>
  </si>
  <si>
    <t>субсидии</t>
  </si>
  <si>
    <t>субвенции</t>
  </si>
  <si>
    <t>иные межбюджетные трансферты</t>
  </si>
  <si>
    <t>(тыс.рублей)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</si>
  <si>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</si>
  <si>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</si>
  <si>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Изменения в решение Думы города (+/-)</t>
  </si>
  <si>
    <t>государственная пошлина</t>
  </si>
  <si>
    <t>Приложение к пояснительной записке</t>
  </si>
  <si>
    <t>11</t>
  </si>
  <si>
    <t>Утверждено Решением Думы города  от 21.02.2019 №333</t>
  </si>
  <si>
    <t>Утверждено Решением Думы города  от 22.03.2019 №343</t>
  </si>
  <si>
    <t>Утверждено Решением Думы города  от 21.06.2019 №362</t>
  </si>
  <si>
    <t>Утверждено Решением Думы города  от 29.10.2019 №392</t>
  </si>
  <si>
    <t>Утверждено Решением Думы города  от 19.12.2019 №408</t>
  </si>
  <si>
    <t>Утверждено Решением Думы города  от 19.12.2019 №408 (с учетом уведомлений ДФ ХМАО-Югры)</t>
  </si>
  <si>
    <t>Первоначально утверждено решением Думы города от 21.12.2018 №327</t>
  </si>
  <si>
    <t>налоги на совокупный доход, в том числе: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</si>
  <si>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</si>
  <si>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</si>
  <si>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 xml:space="preserve">единый сельскохозяйственный  налог 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</si>
  <si>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</si>
  <si>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имущество, в том числе:</t>
  </si>
  <si>
    <t>налог на имущество физических лиц</t>
  </si>
  <si>
    <t>земельный налог</t>
  </si>
  <si>
    <t>прочие безвозмездные  поступления от государственных (муниципальных) организаций в бюджеты городских округов</t>
  </si>
  <si>
    <t>прочие безвозмездные  поступления от негосударственных организаций в бюджеты городских округов</t>
  </si>
  <si>
    <t>Сведения о внесенных изменениях в решение о бюджете за 2019 год в части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</si>
</sst>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7" formatCode="_-* #,##0.0_р_._-;\-* #,##0.0_р_._-;_-* &quot;-&quot;?_р_._-;_-@_-"/>
    <numFmt numFmtId="168" formatCode="_-* #,##0.0_р_._-;\-* #,##0.0_р_._-;_-* &quot;-&quot;??_р_._-;_-@_-"/>
    <numFmt numFmtId="169" formatCode="_(* #,##0.00_);_(* \(#,##0.00\);_(* &quot;-&quot;??_);_(@_)"/>
    <numFmt numFmtId="170" formatCode="_(* #,##0.0_);_(* \(#,##0.0\);_(* &quot;-&quot;??_);_(@_)"/>
    <numFmt numFmtId="172" formatCode="* #,##0.00;* \-#,##0.00;* &quot;-&quot;??;@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6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164" fontId="11" fillId="0" borderId="0" applyFont="0" applyFill="0" applyBorder="0" applyAlignment="0" applyProtection="0"/>
    <xf numFmtId="0" fontId="3" fillId="0" borderId="0"/>
    <xf numFmtId="0" fontId="2" fillId="0" borderId="0"/>
    <xf numFmtId="0" fontId="11" fillId="0" borderId="0">
      <alignment wrapText="1"/>
    </xf>
    <xf numFmtId="49" fontId="11" fillId="0" borderId="4">
      <alignment horizontal="left" vertical="top" wrapText="1"/>
    </xf>
    <xf numFmtId="169" fontId="5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7" fillId="2" borderId="0" xfId="56" applyFont="1" applyFill="1">
      <alignment wrapText="1"/>
    </xf>
    <xf numFmtId="167" fontId="7" fillId="2" borderId="0" xfId="56" applyNumberFormat="1" applyFont="1" applyFill="1">
      <alignment wrapText="1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right" wrapText="1"/>
    </xf>
    <xf numFmtId="49" fontId="7" fillId="2" borderId="3" xfId="56" applyNumberFormat="1" applyFont="1" applyFill="1" applyBorder="1" applyAlignment="1">
      <alignment horizontal="center" vertical="center" wrapText="1"/>
    </xf>
    <xf numFmtId="49" fontId="8" fillId="2" borderId="3" xfId="56" applyNumberFormat="1" applyFont="1" applyFill="1" applyBorder="1" applyAlignment="1">
      <alignment horizontal="center" vertical="center" wrapText="1"/>
    </xf>
    <xf numFmtId="168" fontId="8" fillId="2" borderId="1" xfId="53" applyNumberFormat="1" applyFont="1" applyFill="1" applyBorder="1" applyAlignment="1">
      <alignment horizontal="center" wrapText="1"/>
    </xf>
    <xf numFmtId="0" fontId="8" fillId="2" borderId="1" xfId="56" applyFont="1" applyFill="1" applyBorder="1" applyAlignment="1">
      <alignment horizontal="left" wrapText="1"/>
    </xf>
    <xf numFmtId="0" fontId="7" fillId="2" borderId="1" xfId="56" applyFont="1" applyFill="1" applyBorder="1" applyAlignment="1">
      <alignment horizontal="left" wrapText="1"/>
    </xf>
    <xf numFmtId="170" fontId="7" fillId="0" borderId="1" xfId="58" applyNumberFormat="1" applyFont="1" applyBorder="1" applyAlignment="1">
      <alignment horizontal="center" wrapText="1"/>
    </xf>
    <xf numFmtId="168" fontId="7" fillId="2" borderId="1" xfId="53" applyNumberFormat="1" applyFont="1" applyFill="1" applyBorder="1" applyAlignment="1">
      <alignment horizontal="center" wrapText="1"/>
    </xf>
    <xf numFmtId="170" fontId="7" fillId="2" borderId="1" xfId="58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168" fontId="7" fillId="2" borderId="0" xfId="56" applyNumberFormat="1" applyFont="1" applyFill="1">
      <alignment wrapText="1"/>
    </xf>
    <xf numFmtId="0" fontId="8" fillId="2" borderId="1" xfId="56" applyFont="1" applyFill="1" applyBorder="1">
      <alignment wrapText="1"/>
    </xf>
    <xf numFmtId="0" fontId="7" fillId="2" borderId="1" xfId="56" applyFont="1" applyFill="1" applyBorder="1">
      <alignment wrapText="1"/>
    </xf>
    <xf numFmtId="0" fontId="7" fillId="2" borderId="1" xfId="56" applyFont="1" applyFill="1" applyBorder="1" applyAlignment="1">
      <alignment horizontal="right" wrapText="1"/>
    </xf>
    <xf numFmtId="49" fontId="7" fillId="2" borderId="1" xfId="0" applyNumberFormat="1" applyFont="1" applyFill="1" applyBorder="1" applyAlignment="1">
      <alignment wrapText="1"/>
    </xf>
    <xf numFmtId="0" fontId="14" fillId="2" borderId="0" xfId="56" applyFont="1" applyFill="1" applyAlignment="1">
      <alignment horizontal="right" vertical="top" wrapText="1"/>
    </xf>
    <xf numFmtId="0" fontId="14" fillId="0" borderId="0" xfId="0" applyFont="1" applyAlignment="1">
      <alignment wrapText="1"/>
    </xf>
    <xf numFmtId="0" fontId="12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7" fillId="2" borderId="2" xfId="56" applyNumberFormat="1" applyFont="1" applyFill="1" applyBorder="1" applyAlignment="1">
      <alignment horizontal="center" vertical="center" wrapText="1"/>
    </xf>
    <xf numFmtId="49" fontId="7" fillId="2" borderId="3" xfId="56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</cellXfs>
  <cellStyles count="61">
    <cellStyle name="Normal" xfId="52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30"/>
    <cellStyle name="Обычный 19" xfId="54"/>
    <cellStyle name="Обычный 2" xfId="9"/>
    <cellStyle name="Обычный 2 10" xfId="25"/>
    <cellStyle name="Обычный 2 11" xfId="26"/>
    <cellStyle name="Обычный 2 12" xfId="27"/>
    <cellStyle name="Обычный 2 13" xfId="28"/>
    <cellStyle name="Обычный 2 14" xfId="29"/>
    <cellStyle name="Обычный 2 15" xfId="31"/>
    <cellStyle name="Обычный 2 16" xfId="32"/>
    <cellStyle name="Обычный 2 17" xfId="33"/>
    <cellStyle name="Обычный 2 18" xfId="34"/>
    <cellStyle name="Обычный 2 19" xfId="35"/>
    <cellStyle name="Обычный 2 2" xfId="17"/>
    <cellStyle name="Обычный 2 20" xfId="36"/>
    <cellStyle name="Обычный 2 21" xfId="37"/>
    <cellStyle name="Обычный 2 22" xfId="38"/>
    <cellStyle name="Обычный 2 23" xfId="39"/>
    <cellStyle name="Обычный 2 24" xfId="40"/>
    <cellStyle name="Обычный 2 25" xfId="41"/>
    <cellStyle name="Обычный 2 26" xfId="42"/>
    <cellStyle name="Обычный 2 27" xfId="43"/>
    <cellStyle name="Обычный 2 28" xfId="44"/>
    <cellStyle name="Обычный 2 29" xfId="45"/>
    <cellStyle name="Обычный 2 3" xfId="18"/>
    <cellStyle name="Обычный 2 30" xfId="46"/>
    <cellStyle name="Обычный 2 31" xfId="47"/>
    <cellStyle name="Обычный 2 32" xfId="48"/>
    <cellStyle name="Обычный 2 33" xfId="49"/>
    <cellStyle name="Обычный 2 34" xfId="50"/>
    <cellStyle name="Обычный 2 35" xfId="51"/>
    <cellStyle name="Обычный 2 4" xfId="19"/>
    <cellStyle name="Обычный 2 5" xfId="20"/>
    <cellStyle name="Обычный 2 6" xfId="21"/>
    <cellStyle name="Обычный 2 7" xfId="22"/>
    <cellStyle name="Обычный 2 8" xfId="23"/>
    <cellStyle name="Обычный 2 9" xfId="24"/>
    <cellStyle name="Обычный 20" xfId="55"/>
    <cellStyle name="Обычный 21" xfId="56"/>
    <cellStyle name="Обычный 22" xfId="60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Свойства элементов измерения [печать]" xfId="57"/>
    <cellStyle name="Финансовый" xfId="53" builtinId="3"/>
    <cellStyle name="Финансовый 2" xfId="59"/>
    <cellStyle name="Финансовый_Лист1" xfId="5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P20" sqref="P20"/>
    </sheetView>
  </sheetViews>
  <sheetFormatPr defaultColWidth="8.85546875" defaultRowHeight="12.75" x14ac:dyDescent="0.2"/>
  <cols>
    <col min="1" max="1" width="36.85546875" style="1" customWidth="1"/>
    <col min="2" max="2" width="15.42578125" style="1" customWidth="1"/>
    <col min="3" max="3" width="14.85546875" style="1" customWidth="1"/>
    <col min="4" max="4" width="15.85546875" style="1" customWidth="1"/>
    <col min="5" max="5" width="14.28515625" style="1" customWidth="1"/>
    <col min="6" max="6" width="14.5703125" style="1" customWidth="1"/>
    <col min="7" max="7" width="14.7109375" style="1" customWidth="1"/>
    <col min="8" max="8" width="15.85546875" style="1" customWidth="1"/>
    <col min="9" max="9" width="13.42578125" style="1" customWidth="1"/>
    <col min="10" max="12" width="15.42578125" style="1" customWidth="1"/>
    <col min="13" max="13" width="14.7109375" style="1" customWidth="1"/>
    <col min="14" max="16384" width="8.85546875" style="1"/>
  </cols>
  <sheetData>
    <row r="1" spans="1:15" ht="18.75" customHeight="1" x14ac:dyDescent="0.25">
      <c r="D1" s="2"/>
      <c r="G1" s="2"/>
      <c r="I1" s="21" t="s">
        <v>34</v>
      </c>
      <c r="J1" s="22"/>
      <c r="K1" s="22"/>
      <c r="L1" s="22"/>
      <c r="M1" s="22"/>
    </row>
    <row r="3" spans="1:15" ht="16.5" customHeight="1" x14ac:dyDescent="0.2">
      <c r="A3" s="23" t="s">
        <v>53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5" ht="16.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5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6" t="s">
        <v>29</v>
      </c>
    </row>
    <row r="6" spans="1:15" ht="12.75" customHeight="1" x14ac:dyDescent="0.2">
      <c r="A6" s="27" t="s">
        <v>2</v>
      </c>
      <c r="B6" s="29" t="s">
        <v>42</v>
      </c>
      <c r="C6" s="29" t="s">
        <v>32</v>
      </c>
      <c r="D6" s="25" t="s">
        <v>36</v>
      </c>
      <c r="E6" s="29" t="s">
        <v>32</v>
      </c>
      <c r="F6" s="25" t="s">
        <v>37</v>
      </c>
      <c r="G6" s="29" t="s">
        <v>32</v>
      </c>
      <c r="H6" s="25" t="s">
        <v>38</v>
      </c>
      <c r="I6" s="29" t="s">
        <v>32</v>
      </c>
      <c r="J6" s="25" t="s">
        <v>39</v>
      </c>
      <c r="K6" s="29" t="s">
        <v>32</v>
      </c>
      <c r="L6" s="25" t="s">
        <v>40</v>
      </c>
      <c r="M6" s="25" t="s">
        <v>41</v>
      </c>
    </row>
    <row r="7" spans="1:15" ht="79.5" customHeight="1" x14ac:dyDescent="0.2">
      <c r="A7" s="28"/>
      <c r="B7" s="26"/>
      <c r="C7" s="30"/>
      <c r="D7" s="26"/>
      <c r="E7" s="30"/>
      <c r="F7" s="26"/>
      <c r="G7" s="30"/>
      <c r="H7" s="26"/>
      <c r="I7" s="30"/>
      <c r="J7" s="26"/>
      <c r="K7" s="30"/>
      <c r="L7" s="26"/>
      <c r="M7" s="26"/>
    </row>
    <row r="8" spans="1:15" x14ac:dyDescent="0.2">
      <c r="A8" s="7" t="s">
        <v>1</v>
      </c>
      <c r="B8" s="7" t="s">
        <v>0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7" t="s">
        <v>18</v>
      </c>
      <c r="J8" s="7" t="s">
        <v>19</v>
      </c>
      <c r="K8" s="7" t="s">
        <v>18</v>
      </c>
      <c r="L8" s="7" t="s">
        <v>19</v>
      </c>
      <c r="M8" s="7" t="s">
        <v>35</v>
      </c>
    </row>
    <row r="9" spans="1:15" x14ac:dyDescent="0.2">
      <c r="A9" s="8" t="s">
        <v>3</v>
      </c>
      <c r="B9" s="9">
        <f t="shared" ref="B9:M9" si="0">B10+B22+B29</f>
        <v>3924933.9</v>
      </c>
      <c r="C9" s="9">
        <f t="shared" si="0"/>
        <v>93523.7</v>
      </c>
      <c r="D9" s="9">
        <f t="shared" si="0"/>
        <v>4018457.6</v>
      </c>
      <c r="E9" s="9">
        <f t="shared" si="0"/>
        <v>641279.80000000005</v>
      </c>
      <c r="F9" s="9">
        <f t="shared" si="0"/>
        <v>4659737.4000000004</v>
      </c>
      <c r="G9" s="9">
        <f t="shared" si="0"/>
        <v>51839.1</v>
      </c>
      <c r="H9" s="9">
        <f t="shared" si="0"/>
        <v>4711576.5</v>
      </c>
      <c r="I9" s="9">
        <f t="shared" si="0"/>
        <v>297454.5</v>
      </c>
      <c r="J9" s="9">
        <f t="shared" si="0"/>
        <v>5009031</v>
      </c>
      <c r="K9" s="9">
        <f t="shared" si="0"/>
        <v>296277.7</v>
      </c>
      <c r="L9" s="9">
        <f t="shared" si="0"/>
        <v>5305308.7</v>
      </c>
      <c r="M9" s="9">
        <f t="shared" si="0"/>
        <v>5310867.5999999996</v>
      </c>
    </row>
    <row r="10" spans="1:15" x14ac:dyDescent="0.2">
      <c r="A10" s="10" t="s">
        <v>20</v>
      </c>
      <c r="B10" s="9">
        <f t="shared" ref="B10:M10" si="1">B11+B12+B13+B18+B21</f>
        <v>1117338.7</v>
      </c>
      <c r="C10" s="9">
        <f t="shared" si="1"/>
        <v>0</v>
      </c>
      <c r="D10" s="9">
        <f t="shared" si="1"/>
        <v>1117338.7</v>
      </c>
      <c r="E10" s="9">
        <f t="shared" si="1"/>
        <v>0</v>
      </c>
      <c r="F10" s="9">
        <f t="shared" si="1"/>
        <v>1117338.7</v>
      </c>
      <c r="G10" s="9">
        <f>G11+G12+G13+G18+G21</f>
        <v>0</v>
      </c>
      <c r="H10" s="9">
        <f t="shared" si="1"/>
        <v>1117338.7</v>
      </c>
      <c r="I10" s="9">
        <f t="shared" si="1"/>
        <v>35000</v>
      </c>
      <c r="J10" s="9">
        <f t="shared" si="1"/>
        <v>1152338.7</v>
      </c>
      <c r="K10" s="9">
        <f t="shared" si="1"/>
        <v>24049</v>
      </c>
      <c r="L10" s="9">
        <f t="shared" si="1"/>
        <v>1176387.7</v>
      </c>
      <c r="M10" s="9">
        <f t="shared" si="1"/>
        <v>1176387.7</v>
      </c>
    </row>
    <row r="11" spans="1:15" ht="14.25" customHeight="1" x14ac:dyDescent="0.2">
      <c r="A11" s="11" t="s">
        <v>4</v>
      </c>
      <c r="B11" s="12">
        <v>878045.7</v>
      </c>
      <c r="C11" s="13">
        <f t="shared" ref="C11:E21" si="2">D11-B11</f>
        <v>0</v>
      </c>
      <c r="D11" s="12">
        <v>878045.7</v>
      </c>
      <c r="E11" s="13">
        <f t="shared" si="2"/>
        <v>0</v>
      </c>
      <c r="F11" s="12">
        <v>878045.7</v>
      </c>
      <c r="G11" s="13">
        <f t="shared" ref="G11:G21" si="3">H11-F11</f>
        <v>0</v>
      </c>
      <c r="H11" s="12">
        <v>878045.7</v>
      </c>
      <c r="I11" s="13">
        <f>J11-H11</f>
        <v>30000</v>
      </c>
      <c r="J11" s="12">
        <v>908045.7</v>
      </c>
      <c r="K11" s="13">
        <f>L11-J11</f>
        <v>0</v>
      </c>
      <c r="L11" s="12">
        <v>908045.7</v>
      </c>
      <c r="M11" s="12">
        <v>908045.7</v>
      </c>
    </row>
    <row r="12" spans="1:15" x14ac:dyDescent="0.2">
      <c r="A12" s="11" t="s">
        <v>5</v>
      </c>
      <c r="B12" s="14">
        <v>12349</v>
      </c>
      <c r="C12" s="13">
        <f t="shared" si="2"/>
        <v>0</v>
      </c>
      <c r="D12" s="14">
        <v>12349</v>
      </c>
      <c r="E12" s="13">
        <f t="shared" si="2"/>
        <v>0</v>
      </c>
      <c r="F12" s="14">
        <v>12349</v>
      </c>
      <c r="G12" s="13">
        <f>H12-F12</f>
        <v>0</v>
      </c>
      <c r="H12" s="14">
        <v>12349</v>
      </c>
      <c r="I12" s="13">
        <f>J12-H12</f>
        <v>0</v>
      </c>
      <c r="J12" s="14">
        <v>12349</v>
      </c>
      <c r="K12" s="13">
        <f>L12-J12</f>
        <v>1251</v>
      </c>
      <c r="L12" s="14">
        <v>13600</v>
      </c>
      <c r="M12" s="14">
        <v>13600</v>
      </c>
    </row>
    <row r="13" spans="1:15" x14ac:dyDescent="0.2">
      <c r="A13" s="11" t="s">
        <v>43</v>
      </c>
      <c r="B13" s="13">
        <f>SUM(B14:B17)</f>
        <v>165930</v>
      </c>
      <c r="C13" s="13">
        <f t="shared" si="2"/>
        <v>0</v>
      </c>
      <c r="D13" s="13">
        <f>SUM(D14:D17)</f>
        <v>165930</v>
      </c>
      <c r="E13" s="13">
        <f t="shared" si="2"/>
        <v>0</v>
      </c>
      <c r="F13" s="13">
        <f>SUM(F14:F17)</f>
        <v>165930</v>
      </c>
      <c r="G13" s="13">
        <f t="shared" ref="G13:G17" si="4">H13-F13</f>
        <v>0</v>
      </c>
      <c r="H13" s="13">
        <f>SUM(H14:H17)</f>
        <v>165930</v>
      </c>
      <c r="I13" s="13">
        <f>J13-H13</f>
        <v>5000</v>
      </c>
      <c r="J13" s="13">
        <f>SUM(J14:J17)</f>
        <v>170930</v>
      </c>
      <c r="K13" s="13">
        <f>L13-J13</f>
        <v>6201</v>
      </c>
      <c r="L13" s="13">
        <f>SUM(L14:L17)</f>
        <v>177131</v>
      </c>
      <c r="M13" s="13">
        <f>SUM(M14:M17)</f>
        <v>177131</v>
      </c>
    </row>
    <row r="14" spans="1:15" ht="15" customHeight="1" x14ac:dyDescent="0.2">
      <c r="A14" s="15" t="s">
        <v>44</v>
      </c>
      <c r="B14" s="13">
        <v>123900</v>
      </c>
      <c r="C14" s="13">
        <f t="shared" si="2"/>
        <v>0</v>
      </c>
      <c r="D14" s="13">
        <v>123900</v>
      </c>
      <c r="E14" s="13">
        <f t="shared" si="2"/>
        <v>0</v>
      </c>
      <c r="F14" s="13">
        <v>123900</v>
      </c>
      <c r="G14" s="13">
        <f t="shared" si="4"/>
        <v>0</v>
      </c>
      <c r="H14" s="13">
        <v>123900</v>
      </c>
      <c r="I14" s="13">
        <f t="shared" ref="I14:I17" si="5">J14-H14</f>
        <v>5000</v>
      </c>
      <c r="J14" s="13">
        <v>128900</v>
      </c>
      <c r="K14" s="13">
        <f t="shared" ref="K14:K17" si="6">L14-J14</f>
        <v>9300</v>
      </c>
      <c r="L14" s="13">
        <v>138200</v>
      </c>
      <c r="M14" s="13">
        <v>138200</v>
      </c>
    </row>
    <row r="15" spans="1:15" ht="25.5" x14ac:dyDescent="0.2">
      <c r="A15" s="15" t="s">
        <v>45</v>
      </c>
      <c r="B15" s="13">
        <v>31000</v>
      </c>
      <c r="C15" s="13">
        <f t="shared" si="2"/>
        <v>0</v>
      </c>
      <c r="D15" s="13">
        <v>31000</v>
      </c>
      <c r="E15" s="13">
        <f t="shared" si="2"/>
        <v>0</v>
      </c>
      <c r="F15" s="13">
        <v>31000</v>
      </c>
      <c r="G15" s="13">
        <f t="shared" si="4"/>
        <v>0</v>
      </c>
      <c r="H15" s="13">
        <v>31000</v>
      </c>
      <c r="I15" s="13">
        <f t="shared" si="5"/>
        <v>0</v>
      </c>
      <c r="J15" s="13">
        <v>31000</v>
      </c>
      <c r="K15" s="13">
        <f t="shared" si="6"/>
        <v>1400</v>
      </c>
      <c r="L15" s="13">
        <v>32400</v>
      </c>
      <c r="M15" s="13">
        <v>32400</v>
      </c>
      <c r="O15" s="16"/>
    </row>
    <row r="16" spans="1:15" x14ac:dyDescent="0.2">
      <c r="A16" s="15" t="s">
        <v>46</v>
      </c>
      <c r="B16" s="13">
        <v>30</v>
      </c>
      <c r="C16" s="13">
        <f t="shared" si="2"/>
        <v>0</v>
      </c>
      <c r="D16" s="13">
        <v>30</v>
      </c>
      <c r="E16" s="13">
        <f t="shared" si="2"/>
        <v>0</v>
      </c>
      <c r="F16" s="13">
        <v>30</v>
      </c>
      <c r="G16" s="13">
        <f t="shared" si="4"/>
        <v>0</v>
      </c>
      <c r="H16" s="13">
        <v>30</v>
      </c>
      <c r="I16" s="13">
        <f t="shared" si="5"/>
        <v>0</v>
      </c>
      <c r="J16" s="13">
        <v>30</v>
      </c>
      <c r="K16" s="13">
        <f t="shared" si="6"/>
        <v>1</v>
      </c>
      <c r="L16" s="13">
        <v>31</v>
      </c>
      <c r="M16" s="13">
        <v>31</v>
      </c>
    </row>
    <row r="17" spans="1:13" ht="51" x14ac:dyDescent="0.2">
      <c r="A17" s="15" t="s">
        <v>47</v>
      </c>
      <c r="B17" s="13">
        <v>11000</v>
      </c>
      <c r="C17" s="13">
        <f t="shared" si="2"/>
        <v>0</v>
      </c>
      <c r="D17" s="13">
        <v>11000</v>
      </c>
      <c r="E17" s="13">
        <f t="shared" si="2"/>
        <v>0</v>
      </c>
      <c r="F17" s="13">
        <v>11000</v>
      </c>
      <c r="G17" s="13">
        <f t="shared" si="4"/>
        <v>0</v>
      </c>
      <c r="H17" s="13">
        <v>11000</v>
      </c>
      <c r="I17" s="13">
        <f t="shared" si="5"/>
        <v>0</v>
      </c>
      <c r="J17" s="13">
        <v>11000</v>
      </c>
      <c r="K17" s="13">
        <f t="shared" si="6"/>
        <v>-4500</v>
      </c>
      <c r="L17" s="13">
        <v>6500</v>
      </c>
      <c r="M17" s="13">
        <v>6500</v>
      </c>
    </row>
    <row r="18" spans="1:13" x14ac:dyDescent="0.2">
      <c r="A18" s="11" t="s">
        <v>48</v>
      </c>
      <c r="B18" s="13">
        <f>SUM(B19:B20)</f>
        <v>51935</v>
      </c>
      <c r="C18" s="13">
        <f t="shared" si="2"/>
        <v>0</v>
      </c>
      <c r="D18" s="13">
        <f>SUM(D19:D20)</f>
        <v>51935</v>
      </c>
      <c r="E18" s="13">
        <f t="shared" si="2"/>
        <v>0</v>
      </c>
      <c r="F18" s="13">
        <f>SUM(F19:F20)</f>
        <v>51935</v>
      </c>
      <c r="G18" s="13">
        <f t="shared" si="3"/>
        <v>0</v>
      </c>
      <c r="H18" s="13">
        <f>SUM(H19:H20)</f>
        <v>51935</v>
      </c>
      <c r="I18" s="13">
        <f>J18-H18</f>
        <v>0</v>
      </c>
      <c r="J18" s="13">
        <f>SUM(J19:J20)</f>
        <v>51935</v>
      </c>
      <c r="K18" s="13">
        <f>L18-J18</f>
        <v>16400</v>
      </c>
      <c r="L18" s="13">
        <f>SUM(L19:L20)</f>
        <v>68335</v>
      </c>
      <c r="M18" s="13">
        <f>SUM(M19:M20)</f>
        <v>68335</v>
      </c>
    </row>
    <row r="19" spans="1:13" ht="27" customHeight="1" x14ac:dyDescent="0.2">
      <c r="A19" s="15" t="s">
        <v>49</v>
      </c>
      <c r="B19" s="13">
        <v>14000</v>
      </c>
      <c r="C19" s="13">
        <f t="shared" si="2"/>
        <v>0</v>
      </c>
      <c r="D19" s="13">
        <v>14000</v>
      </c>
      <c r="E19" s="13">
        <f t="shared" si="2"/>
        <v>0</v>
      </c>
      <c r="F19" s="13">
        <v>14000</v>
      </c>
      <c r="G19" s="13">
        <f t="shared" si="3"/>
        <v>0</v>
      </c>
      <c r="H19" s="13">
        <v>14000</v>
      </c>
      <c r="I19" s="13">
        <f t="shared" ref="I19:I20" si="7">J19-H19</f>
        <v>0</v>
      </c>
      <c r="J19" s="13">
        <v>14000</v>
      </c>
      <c r="K19" s="13">
        <f t="shared" ref="K19:K20" si="8">L19-J19</f>
        <v>9700</v>
      </c>
      <c r="L19" s="13">
        <v>23700</v>
      </c>
      <c r="M19" s="13">
        <v>23700</v>
      </c>
    </row>
    <row r="20" spans="1:13" x14ac:dyDescent="0.2">
      <c r="A20" s="15" t="s">
        <v>50</v>
      </c>
      <c r="B20" s="13">
        <v>37935</v>
      </c>
      <c r="C20" s="13">
        <f t="shared" si="2"/>
        <v>0</v>
      </c>
      <c r="D20" s="13">
        <v>37935</v>
      </c>
      <c r="E20" s="13">
        <f t="shared" si="2"/>
        <v>0</v>
      </c>
      <c r="F20" s="13">
        <v>37935</v>
      </c>
      <c r="G20" s="13">
        <f t="shared" si="3"/>
        <v>0</v>
      </c>
      <c r="H20" s="13">
        <v>37935</v>
      </c>
      <c r="I20" s="13">
        <f t="shared" si="7"/>
        <v>0</v>
      </c>
      <c r="J20" s="13">
        <v>37935</v>
      </c>
      <c r="K20" s="13">
        <f t="shared" si="8"/>
        <v>6700</v>
      </c>
      <c r="L20" s="13">
        <v>44635</v>
      </c>
      <c r="M20" s="13">
        <v>44635</v>
      </c>
    </row>
    <row r="21" spans="1:13" x14ac:dyDescent="0.2">
      <c r="A21" s="11" t="s">
        <v>33</v>
      </c>
      <c r="B21" s="13">
        <v>9079</v>
      </c>
      <c r="C21" s="13">
        <f t="shared" si="2"/>
        <v>0</v>
      </c>
      <c r="D21" s="13">
        <v>9079</v>
      </c>
      <c r="E21" s="13">
        <f t="shared" si="2"/>
        <v>0</v>
      </c>
      <c r="F21" s="13">
        <v>9079</v>
      </c>
      <c r="G21" s="13">
        <f t="shared" si="3"/>
        <v>0</v>
      </c>
      <c r="H21" s="13">
        <v>9079</v>
      </c>
      <c r="I21" s="13">
        <f>J21-H21</f>
        <v>0</v>
      </c>
      <c r="J21" s="13">
        <v>9079</v>
      </c>
      <c r="K21" s="13">
        <f>L21-J21</f>
        <v>197</v>
      </c>
      <c r="L21" s="13">
        <v>9276</v>
      </c>
      <c r="M21" s="13">
        <v>9276</v>
      </c>
    </row>
    <row r="22" spans="1:13" ht="16.5" customHeight="1" x14ac:dyDescent="0.2">
      <c r="A22" s="10" t="s">
        <v>21</v>
      </c>
      <c r="B22" s="9">
        <f t="shared" ref="B22:M22" si="9">B23+B24+B25+B26+B27+B28</f>
        <v>211337.60000000001</v>
      </c>
      <c r="C22" s="9">
        <f t="shared" si="9"/>
        <v>85062</v>
      </c>
      <c r="D22" s="9">
        <f t="shared" si="9"/>
        <v>296399.59999999998</v>
      </c>
      <c r="E22" s="9">
        <f t="shared" si="9"/>
        <v>0</v>
      </c>
      <c r="F22" s="9">
        <f t="shared" si="9"/>
        <v>296399.59999999998</v>
      </c>
      <c r="G22" s="9">
        <f t="shared" si="9"/>
        <v>0</v>
      </c>
      <c r="H22" s="9">
        <f t="shared" si="9"/>
        <v>296399.59999999998</v>
      </c>
      <c r="I22" s="9">
        <f t="shared" si="9"/>
        <v>0</v>
      </c>
      <c r="J22" s="9">
        <f t="shared" si="9"/>
        <v>296399.59999999998</v>
      </c>
      <c r="K22" s="9">
        <f t="shared" si="9"/>
        <v>1365.6</v>
      </c>
      <c r="L22" s="9">
        <f t="shared" si="9"/>
        <v>297765.2</v>
      </c>
      <c r="M22" s="9">
        <f t="shared" si="9"/>
        <v>297765.2</v>
      </c>
    </row>
    <row r="23" spans="1:13" ht="14.25" customHeight="1" x14ac:dyDescent="0.2">
      <c r="A23" s="11" t="s">
        <v>6</v>
      </c>
      <c r="B23" s="13">
        <v>159539.1</v>
      </c>
      <c r="C23" s="13">
        <f>D23-B23</f>
        <v>0</v>
      </c>
      <c r="D23" s="13">
        <v>159539.1</v>
      </c>
      <c r="E23" s="13">
        <f>F23-D23</f>
        <v>0</v>
      </c>
      <c r="F23" s="13">
        <v>159539.1</v>
      </c>
      <c r="G23" s="13">
        <f>H23-F23</f>
        <v>0</v>
      </c>
      <c r="H23" s="13">
        <v>159539.1</v>
      </c>
      <c r="I23" s="13">
        <f t="shared" ref="I23:I28" si="10">J23-H23</f>
        <v>12408.6</v>
      </c>
      <c r="J23" s="13">
        <v>171947.7</v>
      </c>
      <c r="K23" s="13">
        <f t="shared" ref="K23:K28" si="11">L23-J23</f>
        <v>3941.3</v>
      </c>
      <c r="L23" s="13">
        <v>175889</v>
      </c>
      <c r="M23" s="13">
        <v>175889</v>
      </c>
    </row>
    <row r="24" spans="1:13" ht="39.75" customHeight="1" x14ac:dyDescent="0.2">
      <c r="A24" s="11" t="s">
        <v>7</v>
      </c>
      <c r="B24" s="12">
        <v>8428</v>
      </c>
      <c r="C24" s="13">
        <f t="shared" ref="C24:C28" si="12">D24-B24</f>
        <v>0</v>
      </c>
      <c r="D24" s="12">
        <v>8428</v>
      </c>
      <c r="E24" s="13">
        <f t="shared" ref="E24:E28" si="13">F24-D24</f>
        <v>0</v>
      </c>
      <c r="F24" s="12">
        <v>8428</v>
      </c>
      <c r="G24" s="13">
        <f t="shared" ref="G24:G28" si="14">H24-F24</f>
        <v>0</v>
      </c>
      <c r="H24" s="12">
        <v>8428</v>
      </c>
      <c r="I24" s="13">
        <f t="shared" si="10"/>
        <v>0</v>
      </c>
      <c r="J24" s="12">
        <v>8428</v>
      </c>
      <c r="K24" s="13">
        <f t="shared" si="11"/>
        <v>-628</v>
      </c>
      <c r="L24" s="12">
        <v>7800</v>
      </c>
      <c r="M24" s="12">
        <v>7800</v>
      </c>
    </row>
    <row r="25" spans="1:13" ht="25.5" x14ac:dyDescent="0.2">
      <c r="A25" s="11" t="s">
        <v>8</v>
      </c>
      <c r="B25" s="12">
        <v>230</v>
      </c>
      <c r="C25" s="13">
        <f t="shared" si="12"/>
        <v>0</v>
      </c>
      <c r="D25" s="13">
        <v>230</v>
      </c>
      <c r="E25" s="13">
        <f t="shared" si="13"/>
        <v>0</v>
      </c>
      <c r="F25" s="13">
        <v>230</v>
      </c>
      <c r="G25" s="13">
        <f t="shared" si="14"/>
        <v>0</v>
      </c>
      <c r="H25" s="13">
        <v>230</v>
      </c>
      <c r="I25" s="13">
        <f t="shared" si="10"/>
        <v>762.4</v>
      </c>
      <c r="J25" s="13">
        <v>992.4</v>
      </c>
      <c r="K25" s="13">
        <f t="shared" si="11"/>
        <v>614.70000000000005</v>
      </c>
      <c r="L25" s="13">
        <v>1607.1</v>
      </c>
      <c r="M25" s="13">
        <v>1607.1</v>
      </c>
    </row>
    <row r="26" spans="1:13" ht="25.5" x14ac:dyDescent="0.2">
      <c r="A26" s="11" t="s">
        <v>9</v>
      </c>
      <c r="B26" s="13">
        <v>35070</v>
      </c>
      <c r="C26" s="13">
        <f t="shared" si="12"/>
        <v>85062</v>
      </c>
      <c r="D26" s="13">
        <v>120132</v>
      </c>
      <c r="E26" s="13">
        <f t="shared" si="13"/>
        <v>0</v>
      </c>
      <c r="F26" s="13">
        <v>120132</v>
      </c>
      <c r="G26" s="13">
        <f t="shared" si="14"/>
        <v>0</v>
      </c>
      <c r="H26" s="13">
        <v>120132</v>
      </c>
      <c r="I26" s="13">
        <f t="shared" si="10"/>
        <v>-17533</v>
      </c>
      <c r="J26" s="13">
        <v>102599</v>
      </c>
      <c r="K26" s="13">
        <f t="shared" si="11"/>
        <v>-4254.8999999999996</v>
      </c>
      <c r="L26" s="13">
        <v>98344.1</v>
      </c>
      <c r="M26" s="13">
        <v>98344.1</v>
      </c>
    </row>
    <row r="27" spans="1:13" x14ac:dyDescent="0.2">
      <c r="A27" s="11" t="s">
        <v>10</v>
      </c>
      <c r="B27" s="13">
        <v>8070.5</v>
      </c>
      <c r="C27" s="13">
        <f t="shared" si="12"/>
        <v>0</v>
      </c>
      <c r="D27" s="13">
        <v>8070.5</v>
      </c>
      <c r="E27" s="13">
        <f t="shared" si="13"/>
        <v>0</v>
      </c>
      <c r="F27" s="13">
        <v>8070.5</v>
      </c>
      <c r="G27" s="13"/>
      <c r="H27" s="13">
        <v>8070.5</v>
      </c>
      <c r="I27" s="13">
        <f t="shared" si="10"/>
        <v>2662</v>
      </c>
      <c r="J27" s="13">
        <v>10732.5</v>
      </c>
      <c r="K27" s="13">
        <f t="shared" si="11"/>
        <v>1600</v>
      </c>
      <c r="L27" s="13">
        <v>12332.5</v>
      </c>
      <c r="M27" s="13">
        <v>12332.5</v>
      </c>
    </row>
    <row r="28" spans="1:13" x14ac:dyDescent="0.2">
      <c r="A28" s="11" t="s">
        <v>11</v>
      </c>
      <c r="B28" s="13">
        <v>0</v>
      </c>
      <c r="C28" s="13">
        <f t="shared" si="12"/>
        <v>0</v>
      </c>
      <c r="D28" s="13"/>
      <c r="E28" s="13">
        <f t="shared" si="13"/>
        <v>0</v>
      </c>
      <c r="F28" s="13">
        <v>0</v>
      </c>
      <c r="G28" s="13">
        <f t="shared" si="14"/>
        <v>0</v>
      </c>
      <c r="H28" s="13">
        <v>0</v>
      </c>
      <c r="I28" s="13">
        <f t="shared" si="10"/>
        <v>1700</v>
      </c>
      <c r="J28" s="13">
        <v>1700</v>
      </c>
      <c r="K28" s="13">
        <f t="shared" si="11"/>
        <v>92.5</v>
      </c>
      <c r="L28" s="13">
        <v>1792.5</v>
      </c>
      <c r="M28" s="13">
        <v>1792.5</v>
      </c>
    </row>
    <row r="29" spans="1:13" x14ac:dyDescent="0.2">
      <c r="A29" s="17" t="s">
        <v>22</v>
      </c>
      <c r="B29" s="9">
        <f t="shared" ref="B29:F29" si="15">B30+B39+B38</f>
        <v>2596257.6</v>
      </c>
      <c r="C29" s="9">
        <f t="shared" si="15"/>
        <v>8461.7000000000007</v>
      </c>
      <c r="D29" s="9">
        <f t="shared" si="15"/>
        <v>2604719.2999999998</v>
      </c>
      <c r="E29" s="9">
        <f t="shared" si="15"/>
        <v>641279.80000000005</v>
      </c>
      <c r="F29" s="9">
        <f t="shared" si="15"/>
        <v>3245999.1</v>
      </c>
      <c r="G29" s="9">
        <f>G30+G39+G38</f>
        <v>51839.1</v>
      </c>
      <c r="H29" s="9">
        <f>H30+H39+H38</f>
        <v>3297838.2</v>
      </c>
      <c r="I29" s="9">
        <f>I30+I39+I38+I36+I37</f>
        <v>262454.5</v>
      </c>
      <c r="J29" s="9">
        <f>J30+J39+J38+J36+J37</f>
        <v>3560292.7</v>
      </c>
      <c r="K29" s="9">
        <f>K30+K39+K38+K36+K37</f>
        <v>270863.09999999998</v>
      </c>
      <c r="L29" s="9">
        <f>L30+L39+L38+L36+L37</f>
        <v>3831155.8</v>
      </c>
      <c r="M29" s="9">
        <f>M30+M39+M38+M36+M37</f>
        <v>3836714.7</v>
      </c>
    </row>
    <row r="30" spans="1:13" ht="38.25" x14ac:dyDescent="0.2">
      <c r="A30" s="18" t="s">
        <v>23</v>
      </c>
      <c r="B30" s="13">
        <f>B32+B33+B34+B35</f>
        <v>2596257.6</v>
      </c>
      <c r="C30" s="13">
        <f t="shared" ref="C30:H30" si="16">C32+C33+C34+C35</f>
        <v>8461.7000000000007</v>
      </c>
      <c r="D30" s="13">
        <f t="shared" si="16"/>
        <v>2604719.2999999998</v>
      </c>
      <c r="E30" s="13">
        <f t="shared" si="16"/>
        <v>623149.19999999995</v>
      </c>
      <c r="F30" s="13">
        <f t="shared" si="16"/>
        <v>3227868.5</v>
      </c>
      <c r="G30" s="13">
        <f>G32+G33+G34+G35</f>
        <v>48652.9</v>
      </c>
      <c r="H30" s="13">
        <f t="shared" si="16"/>
        <v>3276521.4</v>
      </c>
      <c r="I30" s="13">
        <f>I32+I33+I34+I35</f>
        <v>261604.5</v>
      </c>
      <c r="J30" s="13">
        <f>J32+J33+J34+J35</f>
        <v>3538125.9</v>
      </c>
      <c r="K30" s="13">
        <f>K32+K33+K34+K35</f>
        <v>270923.3</v>
      </c>
      <c r="L30" s="13">
        <f>L32+L33+L34+L35</f>
        <v>3809049.2</v>
      </c>
      <c r="M30" s="13">
        <f t="shared" ref="M30" si="17">M32+M33+M34+M35</f>
        <v>3814308.1</v>
      </c>
    </row>
    <row r="31" spans="1:13" x14ac:dyDescent="0.2">
      <c r="A31" s="19" t="s">
        <v>24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">
      <c r="A32" s="19" t="s">
        <v>25</v>
      </c>
      <c r="B32" s="13">
        <v>487147.8</v>
      </c>
      <c r="C32" s="13">
        <f>D32-B32</f>
        <v>0</v>
      </c>
      <c r="D32" s="13">
        <v>487147.8</v>
      </c>
      <c r="E32" s="13">
        <f>F32-D32</f>
        <v>74501.5</v>
      </c>
      <c r="F32" s="13">
        <v>561649.30000000005</v>
      </c>
      <c r="G32" s="13">
        <f>H32-F32</f>
        <v>8654</v>
      </c>
      <c r="H32" s="13">
        <v>570303.30000000005</v>
      </c>
      <c r="I32" s="13">
        <f t="shared" ref="I32:I39" si="18">J32-H32</f>
        <v>31730.5</v>
      </c>
      <c r="J32" s="13">
        <v>602033.80000000005</v>
      </c>
      <c r="K32" s="13">
        <f t="shared" ref="K32:K39" si="19">L32-J32</f>
        <v>63434.6</v>
      </c>
      <c r="L32" s="13">
        <v>665468.4</v>
      </c>
      <c r="M32" s="13">
        <v>665468.4</v>
      </c>
    </row>
    <row r="33" spans="1:13" x14ac:dyDescent="0.2">
      <c r="A33" s="19" t="s">
        <v>26</v>
      </c>
      <c r="B33" s="13">
        <v>229014.6</v>
      </c>
      <c r="C33" s="13">
        <f t="shared" ref="C33:C39" si="20">D33-B33</f>
        <v>4533.3</v>
      </c>
      <c r="D33" s="13">
        <v>233547.9</v>
      </c>
      <c r="E33" s="13">
        <f t="shared" ref="E33:E39" si="21">F33-D33</f>
        <v>508857.9</v>
      </c>
      <c r="F33" s="13">
        <v>742405.8</v>
      </c>
      <c r="G33" s="13">
        <f t="shared" ref="G33:G39" si="22">H33-F33</f>
        <v>4394.1000000000004</v>
      </c>
      <c r="H33" s="13">
        <v>746799.9</v>
      </c>
      <c r="I33" s="13">
        <f t="shared" si="18"/>
        <v>199905.4</v>
      </c>
      <c r="J33" s="13">
        <v>946705.3</v>
      </c>
      <c r="K33" s="13">
        <f t="shared" si="19"/>
        <v>254073.7</v>
      </c>
      <c r="L33" s="13">
        <v>1200779</v>
      </c>
      <c r="M33" s="13">
        <v>1200779</v>
      </c>
    </row>
    <row r="34" spans="1:13" x14ac:dyDescent="0.2">
      <c r="A34" s="19" t="s">
        <v>27</v>
      </c>
      <c r="B34" s="13">
        <v>1875881.8</v>
      </c>
      <c r="C34" s="13">
        <f t="shared" si="20"/>
        <v>367.3</v>
      </c>
      <c r="D34" s="13">
        <v>1876249.1</v>
      </c>
      <c r="E34" s="13">
        <f t="shared" si="21"/>
        <v>39616.800000000003</v>
      </c>
      <c r="F34" s="13">
        <v>1915865.9</v>
      </c>
      <c r="G34" s="13">
        <f t="shared" si="22"/>
        <v>33188.699999999997</v>
      </c>
      <c r="H34" s="13">
        <v>1949054.6</v>
      </c>
      <c r="I34" s="13">
        <f t="shared" si="18"/>
        <v>14001</v>
      </c>
      <c r="J34" s="13">
        <v>1963055.6</v>
      </c>
      <c r="K34" s="13">
        <f t="shared" si="19"/>
        <v>-46429.1</v>
      </c>
      <c r="L34" s="13">
        <v>1916626.5</v>
      </c>
      <c r="M34" s="13">
        <v>1916626.5</v>
      </c>
    </row>
    <row r="35" spans="1:13" x14ac:dyDescent="0.2">
      <c r="A35" s="19" t="s">
        <v>28</v>
      </c>
      <c r="B35" s="13">
        <v>4213.3999999999996</v>
      </c>
      <c r="C35" s="13">
        <f t="shared" si="20"/>
        <v>3561.1</v>
      </c>
      <c r="D35" s="13">
        <v>7774.5</v>
      </c>
      <c r="E35" s="13">
        <f t="shared" si="21"/>
        <v>173</v>
      </c>
      <c r="F35" s="13">
        <v>7947.5</v>
      </c>
      <c r="G35" s="13">
        <f t="shared" si="22"/>
        <v>2416.1</v>
      </c>
      <c r="H35" s="13">
        <v>10363.6</v>
      </c>
      <c r="I35" s="13">
        <f t="shared" si="18"/>
        <v>15967.6</v>
      </c>
      <c r="J35" s="13">
        <v>26331.200000000001</v>
      </c>
      <c r="K35" s="13">
        <f t="shared" si="19"/>
        <v>-155.9</v>
      </c>
      <c r="L35" s="13">
        <v>26175.3</v>
      </c>
      <c r="M35" s="13">
        <v>31434.2</v>
      </c>
    </row>
    <row r="36" spans="1:13" ht="38.25" x14ac:dyDescent="0.2">
      <c r="A36" s="20" t="s">
        <v>51</v>
      </c>
      <c r="B36" s="13">
        <v>0</v>
      </c>
      <c r="C36" s="13">
        <f t="shared" si="20"/>
        <v>0</v>
      </c>
      <c r="D36" s="13">
        <v>0</v>
      </c>
      <c r="E36" s="13">
        <f t="shared" si="21"/>
        <v>0</v>
      </c>
      <c r="F36" s="13">
        <v>0</v>
      </c>
      <c r="G36" s="13">
        <f t="shared" si="22"/>
        <v>0</v>
      </c>
      <c r="H36" s="13">
        <v>0</v>
      </c>
      <c r="I36" s="13">
        <f t="shared" si="18"/>
        <v>3531.8</v>
      </c>
      <c r="J36" s="13">
        <v>3531.8</v>
      </c>
      <c r="K36" s="13">
        <f t="shared" si="19"/>
        <v>300</v>
      </c>
      <c r="L36" s="13">
        <v>3831.8</v>
      </c>
      <c r="M36" s="13">
        <v>4131.8</v>
      </c>
    </row>
    <row r="37" spans="1:13" ht="38.25" x14ac:dyDescent="0.2">
      <c r="A37" s="20" t="s">
        <v>52</v>
      </c>
      <c r="B37" s="13">
        <v>0</v>
      </c>
      <c r="C37" s="13">
        <f t="shared" si="20"/>
        <v>0</v>
      </c>
      <c r="D37" s="13">
        <v>0</v>
      </c>
      <c r="E37" s="13">
        <f t="shared" si="21"/>
        <v>0</v>
      </c>
      <c r="F37" s="13">
        <v>0</v>
      </c>
      <c r="G37" s="13">
        <f t="shared" si="22"/>
        <v>0</v>
      </c>
      <c r="H37" s="13">
        <v>0</v>
      </c>
      <c r="I37" s="13">
        <f t="shared" si="18"/>
        <v>18635</v>
      </c>
      <c r="J37" s="13">
        <v>18635</v>
      </c>
      <c r="K37" s="13">
        <f t="shared" si="19"/>
        <v>-66.400000000000006</v>
      </c>
      <c r="L37" s="13">
        <v>18568.599999999999</v>
      </c>
      <c r="M37" s="13">
        <v>18568.599999999999</v>
      </c>
    </row>
    <row r="38" spans="1:13" x14ac:dyDescent="0.2">
      <c r="A38" s="18" t="s">
        <v>30</v>
      </c>
      <c r="B38" s="13">
        <v>0</v>
      </c>
      <c r="C38" s="13">
        <f t="shared" si="20"/>
        <v>0</v>
      </c>
      <c r="D38" s="13">
        <v>0</v>
      </c>
      <c r="E38" s="13">
        <f t="shared" si="21"/>
        <v>18130.599999999999</v>
      </c>
      <c r="F38" s="13">
        <v>18130.599999999999</v>
      </c>
      <c r="G38" s="13">
        <f t="shared" si="22"/>
        <v>3186.2</v>
      </c>
      <c r="H38" s="13">
        <v>21316.799999999999</v>
      </c>
      <c r="I38" s="13">
        <f t="shared" si="18"/>
        <v>-21316.799999999999</v>
      </c>
      <c r="J38" s="13">
        <v>0</v>
      </c>
      <c r="K38" s="13">
        <f t="shared" si="19"/>
        <v>0</v>
      </c>
      <c r="L38" s="13">
        <v>0</v>
      </c>
      <c r="M38" s="13">
        <v>0</v>
      </c>
    </row>
    <row r="39" spans="1:13" ht="38.25" x14ac:dyDescent="0.2">
      <c r="A39" s="18" t="s">
        <v>31</v>
      </c>
      <c r="B39" s="13">
        <v>0</v>
      </c>
      <c r="C39" s="13">
        <f t="shared" si="20"/>
        <v>0</v>
      </c>
      <c r="D39" s="13">
        <v>0</v>
      </c>
      <c r="E39" s="13">
        <f t="shared" si="21"/>
        <v>0</v>
      </c>
      <c r="F39" s="13">
        <v>0</v>
      </c>
      <c r="G39" s="13">
        <f t="shared" si="22"/>
        <v>0</v>
      </c>
      <c r="H39" s="13">
        <v>0</v>
      </c>
      <c r="I39" s="13">
        <f t="shared" si="18"/>
        <v>0</v>
      </c>
      <c r="J39" s="13">
        <v>0</v>
      </c>
      <c r="K39" s="13">
        <f t="shared" si="19"/>
        <v>-293.8</v>
      </c>
      <c r="L39" s="13">
        <v>-293.8</v>
      </c>
      <c r="M39" s="13">
        <v>-293.8</v>
      </c>
    </row>
    <row r="41" spans="1:13" x14ac:dyDescent="0.2">
      <c r="E41" s="2"/>
    </row>
  </sheetData>
  <mergeCells count="15">
    <mergeCell ref="I1:M1"/>
    <mergeCell ref="A3:M3"/>
    <mergeCell ref="L6:L7"/>
    <mergeCell ref="M6:M7"/>
    <mergeCell ref="J6:J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K6:K7"/>
  </mergeCells>
  <pageMargins left="0.59055118110236227" right="0.11811023622047245" top="0.35433070866141736" bottom="0.35433070866141736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Lena</cp:lastModifiedBy>
  <cp:lastPrinted>2020-02-18T05:10:16Z</cp:lastPrinted>
  <dcterms:created xsi:type="dcterms:W3CDTF">1999-06-18T11:49:53Z</dcterms:created>
  <dcterms:modified xsi:type="dcterms:W3CDTF">2020-11-11T05:57:51Z</dcterms:modified>
</cp:coreProperties>
</file>