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ОТДЕЛ  ДОХОДОВ\ИСПОЛНЕНИЕ\исполнение 2024 год\1. исполнение за первый квартал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E39" i="31" l="1"/>
  <c r="E32" i="31" l="1"/>
  <c r="D40" i="31" l="1"/>
  <c r="D32" i="31" l="1"/>
  <c r="C32" i="31"/>
  <c r="D25" i="31"/>
  <c r="E25" i="31"/>
  <c r="C25" i="31"/>
  <c r="E24" i="31" l="1"/>
  <c r="D24" i="31"/>
  <c r="C24" i="31"/>
  <c r="G33" i="31"/>
  <c r="G34" i="31"/>
  <c r="G35" i="31"/>
  <c r="G36" i="31"/>
  <c r="F33" i="31"/>
  <c r="F34" i="31"/>
  <c r="F35" i="31"/>
  <c r="F36" i="31"/>
  <c r="G27" i="31"/>
  <c r="G29" i="31"/>
  <c r="F26" i="31"/>
  <c r="F27" i="31"/>
  <c r="F29" i="31"/>
  <c r="G19" i="31" l="1"/>
  <c r="G20" i="31"/>
  <c r="G21" i="31"/>
  <c r="F19" i="31"/>
  <c r="F20" i="31"/>
  <c r="F21" i="31"/>
  <c r="E18" i="31"/>
  <c r="D18" i="31"/>
  <c r="C18" i="31"/>
  <c r="G14" i="31" l="1"/>
  <c r="G17" i="31"/>
  <c r="F14" i="31"/>
  <c r="F17" i="31"/>
  <c r="E13" i="31"/>
  <c r="E10" i="31" s="1"/>
  <c r="D13" i="31"/>
  <c r="D10" i="31" s="1"/>
  <c r="C13" i="31"/>
  <c r="C10" i="31" s="1"/>
  <c r="G11" i="31" l="1"/>
  <c r="G12" i="31"/>
  <c r="G13" i="31"/>
  <c r="G18" i="31"/>
  <c r="G22" i="31"/>
  <c r="G25" i="31"/>
  <c r="G30" i="31"/>
  <c r="G31" i="31"/>
  <c r="G32" i="31"/>
  <c r="G37" i="31"/>
  <c r="G42" i="31"/>
  <c r="G43" i="31"/>
  <c r="G44" i="31"/>
  <c r="G45" i="31"/>
  <c r="F11" i="31"/>
  <c r="F12" i="31"/>
  <c r="F13" i="31"/>
  <c r="F18" i="31"/>
  <c r="F22" i="31"/>
  <c r="F25" i="31"/>
  <c r="F30" i="31"/>
  <c r="F31" i="31"/>
  <c r="F32" i="31"/>
  <c r="F37" i="31"/>
  <c r="F42" i="31"/>
  <c r="F43" i="31"/>
  <c r="F44" i="31"/>
  <c r="F45" i="31"/>
  <c r="E40" i="31"/>
  <c r="D39" i="31"/>
  <c r="C40" i="31"/>
  <c r="C39" i="31" s="1"/>
  <c r="C9" i="31"/>
  <c r="G40" i="31" l="1"/>
  <c r="G10" i="31"/>
  <c r="D9" i="31"/>
  <c r="D8" i="31" s="1"/>
  <c r="G24" i="31"/>
  <c r="C8" i="31"/>
  <c r="E9" i="31"/>
  <c r="F10" i="31"/>
  <c r="F40" i="31"/>
  <c r="F24" i="31"/>
  <c r="F9" i="31" l="1"/>
  <c r="G9" i="31"/>
  <c r="G39" i="31"/>
  <c r="F39" i="31"/>
  <c r="E8" i="31"/>
  <c r="F8" i="31" l="1"/>
  <c r="G8" i="31"/>
</calcChain>
</file>

<file path=xl/sharedStrings.xml><?xml version="1.0" encoding="utf-8"?>
<sst xmlns="http://schemas.openxmlformats.org/spreadsheetml/2006/main" count="95" uniqueCount="95">
  <si>
    <t>2</t>
  </si>
  <si>
    <t>3</t>
  </si>
  <si>
    <t>4</t>
  </si>
  <si>
    <t>5</t>
  </si>
  <si>
    <t>6</t>
  </si>
  <si>
    <t>Налоговые доходы</t>
  </si>
  <si>
    <t>Неналоговые доходы</t>
  </si>
  <si>
    <t>Безвозмездные поступления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</si>
  <si>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</si>
  <si>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</si>
  <si>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</si>
  <si>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</si>
  <si>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</si>
  <si>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</si>
  <si>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</si>
  <si>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</si>
  <si>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</si>
  <si>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</si>
  <si>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</si>
  <si>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 xml:space="preserve">Исполнение за 1 квартал </t>
  </si>
  <si>
    <t>Государственная пошлина</t>
  </si>
  <si>
    <t>План на 1 квартал (кассовый)</t>
  </si>
  <si>
    <t>% исполнения к плану на год</t>
  </si>
  <si>
    <t>% исполнения к (кассовому) плану на 1 квартал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</si>
  <si>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</si>
  <si>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 в бюджеты городских округов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</si>
  <si>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</si>
  <si>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</si>
  <si>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</si>
  <si>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Транспортный налог</t>
  </si>
  <si>
    <t>Земельный налог</t>
  </si>
  <si>
    <t>000 1 00 00000 00 0000 000</t>
  </si>
  <si>
    <t>000 1 01 02000 01 0000 110</t>
  </si>
  <si>
    <t>000 1 03 02000 01 0000 110</t>
  </si>
  <si>
    <t>000 1 05 00000 00 0000 000</t>
  </si>
  <si>
    <t>000 1 05 01000 01 0000 110</t>
  </si>
  <si>
    <t>000 1 05 02000 02 0000 110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</si>
  <si>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</si>
  <si>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</si>
  <si>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</si>
  <si>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</si>
  <si>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</si>
  <si>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</si>
  <si>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</si>
  <si>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</si>
  <si>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</si>
  <si>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</si>
  <si>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</si>
  <si>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</si>
  <si>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000 2 03 04099 04 0000 150</t>
  </si>
  <si>
    <t>000 2 02 10000 00 0000 150</t>
  </si>
  <si>
    <t>000 2 02 20000 00 0000 150</t>
  </si>
  <si>
    <t>000 2 02 30000 00 0000 150</t>
  </si>
  <si>
    <t>000 2 02 40000 00 0000 150</t>
  </si>
  <si>
    <t>000 2 04 04099 04 0000 150</t>
  </si>
  <si>
    <t>Код бюджетной классификации</t>
  </si>
  <si>
    <t>000 1 05 04000 02 0000 110</t>
  </si>
  <si>
    <t>Налог, взимаемый в связи с применением патентной системы налогообложения</t>
  </si>
  <si>
    <t>000 1 06 04000 02 0000 110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</si>
  <si>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</si>
  <si>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</si>
  <si>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</si>
  <si>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</si>
  <si>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7</t>
  </si>
  <si>
    <t>000 1 09 00000 00 0000 000</t>
  </si>
  <si>
    <t>Задолженность и перерасчеты по отмененным налогам, сборам и иным платежам</t>
  </si>
  <si>
    <t xml:space="preserve"> 000 1 11 01000 00 0000 120</t>
  </si>
  <si>
    <t>000 1 11 05000 00 0000 120</t>
  </si>
  <si>
    <t>000 1 11 07000 00 0000 120</t>
  </si>
  <si>
    <t xml:space="preserve">000 1 11 09000 00 0000 120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</si>
  <si>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</si>
  <si>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</si>
  <si>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</si>
  <si>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</si>
  <si>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000 1 14 01000 00 0000 410</t>
  </si>
  <si>
    <t>000 1 14 02000 00 0000 000</t>
  </si>
  <si>
    <t>000 1 14 06000 00 0000 430</t>
  </si>
  <si>
    <t>000 1 14 06300 00 0000 430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</si>
  <si>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</si>
  <si>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</si>
  <si>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  от    продажи    земельных   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</si>
  <si>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</si>
  <si>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 т.ч.</t>
  </si>
  <si>
    <t>Доходы от продажи материальных и нематериальных активов, в т.ч.</t>
  </si>
  <si>
    <t>Доходы от использования имущества, находящегося в государственной и муниципальной собственности, в т.ч.</t>
  </si>
  <si>
    <t>Налоги на имущество, в т.ч.</t>
  </si>
  <si>
    <t>Налоги на совокупный доход, в т.ч.</t>
  </si>
  <si>
    <t>000 1 05 03000 01 0000 110</t>
  </si>
  <si>
    <t>Единый сельскохозяйственный налог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</si>
  <si>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</si>
  <si>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гродских округов</t>
  </si>
  <si>
    <t xml:space="preserve">Сведения об исполнении бюджета городского округа Мегион ХМАО-Югры за первый квартал 2024 года по доходам в разрезе видов доходов в сравнении с запланированными значениями на первый квартал 2024 года </t>
  </si>
  <si>
    <t>Утвержденный план на год</t>
  </si>
  <si>
    <t>000 2 18 04010 04 0000 150</t>
  </si>
  <si>
    <t>Доходы бюджетов городских округов от возврата бюджетными учреждениями остатков субсидий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</si>
</sst>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_(* #,##0.00_);_(* \(#,##0.00\);_(* &quot;-&quot;??_);_(@_)"/>
    <numFmt numFmtId="167" formatCode="#,##0.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6" fontId="4" fillId="0" borderId="0" applyFont="0" applyFill="0" applyBorder="0" applyAlignment="0" applyProtection="0"/>
  </cellStyleXfs>
  <cellXfs count="53">
    <xf numFmtId="0" fontId="0" fillId="0" borderId="0" xfId="0"/>
    <xf numFmtId="0" fontId="6" fillId="2" borderId="0" xfId="56" applyFont="1" applyFill="1">
      <alignment wrapText="1"/>
    </xf>
    <xf numFmtId="0" fontId="6" fillId="2" borderId="1" xfId="56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center" vertical="center"/>
    </xf>
    <xf numFmtId="165" fontId="6" fillId="2" borderId="0" xfId="56" applyNumberFormat="1" applyFont="1" applyFill="1">
      <alignment wrapText="1"/>
    </xf>
    <xf numFmtId="0" fontId="6" fillId="2" borderId="0" xfId="0" applyFont="1" applyFill="1" applyAlignment="1">
      <alignment horizontal="right" wrapText="1"/>
    </xf>
    <xf numFmtId="0" fontId="6" fillId="2" borderId="1" xfId="56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7" fillId="2" borderId="3" xfId="56" applyNumberFormat="1" applyFont="1" applyFill="1" applyBorder="1" applyAlignment="1">
      <alignment horizontal="left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167" fontId="6" fillId="0" borderId="1" xfId="53" applyNumberFormat="1" applyFont="1" applyFill="1" applyBorder="1" applyAlignment="1">
      <alignment horizontal="right" wrapText="1"/>
    </xf>
    <xf numFmtId="0" fontId="6" fillId="0" borderId="0" xfId="56" applyFont="1" applyFill="1">
      <alignment wrapText="1"/>
    </xf>
    <xf numFmtId="167" fontId="7" fillId="0" borderId="1" xfId="53" applyNumberFormat="1" applyFont="1" applyFill="1" applyBorder="1" applyAlignment="1">
      <alignment horizontal="right" wrapText="1"/>
    </xf>
    <xf numFmtId="167" fontId="12" fillId="0" borderId="1" xfId="53" applyNumberFormat="1" applyFont="1" applyFill="1" applyBorder="1" applyAlignment="1">
      <alignment horizontal="right" wrapText="1"/>
    </xf>
    <xf numFmtId="165" fontId="6" fillId="2" borderId="0" xfId="56" applyNumberFormat="1" applyFont="1" applyFill="1" applyAlignment="1">
      <alignment vertical="center" wrapText="1"/>
    </xf>
    <xf numFmtId="167" fontId="7" fillId="0" borderId="1" xfId="53" applyNumberFormat="1" applyFont="1" applyFill="1" applyBorder="1" applyAlignment="1">
      <alignment horizontal="right" vertical="center" wrapText="1"/>
    </xf>
    <xf numFmtId="167" fontId="12" fillId="0" borderId="1" xfId="53" applyNumberFormat="1" applyFont="1" applyFill="1" applyBorder="1" applyAlignment="1">
      <alignment horizontal="right" vertical="center" wrapText="1"/>
    </xf>
    <xf numFmtId="167" fontId="6" fillId="0" borderId="1" xfId="53" applyNumberFormat="1" applyFont="1" applyFill="1" applyBorder="1" applyAlignment="1">
      <alignment horizontal="right" vertical="center" wrapText="1"/>
    </xf>
    <xf numFmtId="167" fontId="6" fillId="0" borderId="1" xfId="58" applyNumberFormat="1" applyFont="1" applyFill="1" applyBorder="1" applyAlignment="1">
      <alignment horizontal="right" vertical="center" wrapText="1"/>
    </xf>
    <xf numFmtId="0" fontId="6" fillId="2" borderId="0" xfId="56" applyFont="1" applyFill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vertical="center" wrapText="1"/>
    </xf>
    <xf numFmtId="0" fontId="6" fillId="2" borderId="1" xfId="56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6" fillId="2" borderId="1" xfId="56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2" borderId="1" xfId="56" applyFont="1" applyFill="1" applyBorder="1" applyAlignment="1">
      <alignment horizontal="left" vertical="center" wrapText="1"/>
    </xf>
    <xf numFmtId="0" fontId="12" fillId="2" borderId="1" xfId="56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7" fillId="2" borderId="1" xfId="56" applyFont="1" applyFill="1" applyBorder="1" applyAlignment="1">
      <alignment vertical="center" wrapText="1"/>
    </xf>
    <xf numFmtId="0" fontId="7" fillId="2" borderId="1" xfId="56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4" xfId="57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56" applyFont="1" applyFill="1" applyBorder="1" applyAlignment="1">
      <alignment horizontal="center" vertical="center" wrapText="1"/>
    </xf>
    <xf numFmtId="0" fontId="6" fillId="2" borderId="3" xfId="56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59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90" zoomScaleNormal="90" workbookViewId="0">
      <selection activeCell="D39" sqref="D39:D46"/>
    </sheetView>
  </sheetViews>
  <sheetFormatPr defaultColWidth="8.85546875" defaultRowHeight="12.75" x14ac:dyDescent="0.2"/>
  <cols>
    <col min="1" max="1" width="24.42578125" style="1" customWidth="1"/>
    <col min="2" max="2" width="57.85546875" style="1" customWidth="1"/>
    <col min="3" max="3" width="16.28515625" style="21" customWidth="1"/>
    <col min="4" max="4" width="16" style="1" customWidth="1"/>
    <col min="5" max="5" width="17.28515625" style="21" customWidth="1"/>
    <col min="6" max="6" width="14.28515625" style="1" customWidth="1"/>
    <col min="7" max="7" width="14.5703125" style="1" customWidth="1"/>
    <col min="8" max="8" width="8.85546875" style="1" customWidth="1"/>
    <col min="9" max="16384" width="8.85546875" style="1"/>
  </cols>
  <sheetData>
    <row r="1" spans="1:7" ht="18.75" customHeight="1" x14ac:dyDescent="0.2">
      <c r="E1" s="16"/>
    </row>
    <row r="3" spans="1:7" ht="33.75" customHeight="1" x14ac:dyDescent="0.2">
      <c r="A3" s="46" t="s">
        <v>91</v>
      </c>
      <c r="B3" s="46"/>
      <c r="C3" s="46"/>
      <c r="D3" s="46"/>
      <c r="E3" s="46"/>
      <c r="F3" s="46"/>
      <c r="G3" s="46"/>
    </row>
    <row r="4" spans="1:7" ht="12.75" customHeight="1" x14ac:dyDescent="0.2">
      <c r="B4" s="3"/>
      <c r="C4" s="22"/>
      <c r="D4" s="3"/>
      <c r="E4" s="22"/>
      <c r="F4" s="3"/>
      <c r="G4" s="5" t="s">
        <v>9</v>
      </c>
    </row>
    <row r="5" spans="1:7" ht="12.75" customHeight="1" x14ac:dyDescent="0.2">
      <c r="A5" s="44" t="s">
        <v>55</v>
      </c>
      <c r="B5" s="47" t="s">
        <v>10</v>
      </c>
      <c r="C5" s="49" t="s">
        <v>92</v>
      </c>
      <c r="D5" s="50" t="s">
        <v>21</v>
      </c>
      <c r="E5" s="42" t="s">
        <v>19</v>
      </c>
      <c r="F5" s="49" t="s">
        <v>22</v>
      </c>
      <c r="G5" s="42" t="s">
        <v>23</v>
      </c>
    </row>
    <row r="6" spans="1:7" ht="45" customHeight="1" x14ac:dyDescent="0.2">
      <c r="A6" s="45"/>
      <c r="B6" s="48"/>
      <c r="C6" s="43"/>
      <c r="D6" s="51"/>
      <c r="E6" s="43"/>
      <c r="F6" s="52"/>
      <c r="G6" s="43"/>
    </row>
    <row r="7" spans="1:7" x14ac:dyDescent="0.2">
      <c r="A7" s="6">
        <v>1</v>
      </c>
      <c r="B7" s="7" t="s">
        <v>0</v>
      </c>
      <c r="C7" s="9" t="s">
        <v>1</v>
      </c>
      <c r="D7" s="7" t="s">
        <v>2</v>
      </c>
      <c r="E7" s="9" t="s">
        <v>3</v>
      </c>
      <c r="F7" s="7" t="s">
        <v>4</v>
      </c>
      <c r="G7" s="7" t="s">
        <v>63</v>
      </c>
    </row>
    <row r="8" spans="1:7" x14ac:dyDescent="0.2">
      <c r="A8" s="25"/>
      <c r="B8" s="8" t="s">
        <v>11</v>
      </c>
      <c r="C8" s="17">
        <f>SUM(C9+C39)</f>
        <v>5522405.4000000004</v>
      </c>
      <c r="D8" s="17">
        <f>SUM(D9+D39)</f>
        <v>1108505.3999999999</v>
      </c>
      <c r="E8" s="17">
        <f>SUM(E9+E39)</f>
        <v>1368198</v>
      </c>
      <c r="F8" s="17">
        <f>SUM(E8/C8)*100</f>
        <v>24.8</v>
      </c>
      <c r="G8" s="14">
        <f>SUM(E8/D8)*100</f>
        <v>123.4</v>
      </c>
    </row>
    <row r="9" spans="1:7" x14ac:dyDescent="0.2">
      <c r="A9" s="26" t="s">
        <v>31</v>
      </c>
      <c r="B9" s="39" t="s">
        <v>12</v>
      </c>
      <c r="C9" s="17">
        <f>SUM(C10+C24)</f>
        <v>1777817.1</v>
      </c>
      <c r="D9" s="17">
        <f>SUM(D10+D24)</f>
        <v>341221</v>
      </c>
      <c r="E9" s="17">
        <f>SUM(E10+E24)</f>
        <v>446977.4</v>
      </c>
      <c r="F9" s="17">
        <f t="shared" ref="F9:F45" si="0">SUM(E9/C9)*100</f>
        <v>25.1</v>
      </c>
      <c r="G9" s="14">
        <f t="shared" ref="G9:G45" si="1">SUM(E9/D9)*100</f>
        <v>131</v>
      </c>
    </row>
    <row r="10" spans="1:7" x14ac:dyDescent="0.2">
      <c r="A10" s="25"/>
      <c r="B10" s="39" t="s">
        <v>5</v>
      </c>
      <c r="C10" s="17">
        <f>SUM(C11+C12+C13+C18+C22)</f>
        <v>1532588.1</v>
      </c>
      <c r="D10" s="17">
        <f t="shared" ref="D10:E10" si="2">SUM(D11+D12+D13+D18+D22)</f>
        <v>304552.7</v>
      </c>
      <c r="E10" s="17">
        <f t="shared" si="2"/>
        <v>379158.9</v>
      </c>
      <c r="F10" s="17">
        <f t="shared" si="0"/>
        <v>24.7</v>
      </c>
      <c r="G10" s="14">
        <f t="shared" si="1"/>
        <v>124.5</v>
      </c>
    </row>
    <row r="11" spans="1:7" ht="14.25" customHeight="1" x14ac:dyDescent="0.2">
      <c r="A11" s="27" t="s">
        <v>32</v>
      </c>
      <c r="B11" s="34" t="s">
        <v>13</v>
      </c>
      <c r="C11" s="10">
        <v>1236703</v>
      </c>
      <c r="D11" s="20">
        <v>258973</v>
      </c>
      <c r="E11" s="11">
        <v>313622.59999999998</v>
      </c>
      <c r="F11" s="19">
        <f t="shared" si="0"/>
        <v>25.4</v>
      </c>
      <c r="G11" s="12">
        <f t="shared" si="1"/>
        <v>121.1</v>
      </c>
    </row>
    <row r="12" spans="1:7" ht="27.75" customHeight="1" x14ac:dyDescent="0.2">
      <c r="A12" s="27" t="s">
        <v>33</v>
      </c>
      <c r="B12" s="34" t="s">
        <v>14</v>
      </c>
      <c r="C12" s="11">
        <v>18358.7</v>
      </c>
      <c r="D12" s="20">
        <v>4589.7</v>
      </c>
      <c r="E12" s="11">
        <v>4875</v>
      </c>
      <c r="F12" s="19">
        <f t="shared" si="0"/>
        <v>26.6</v>
      </c>
      <c r="G12" s="12">
        <f t="shared" si="1"/>
        <v>106.2</v>
      </c>
    </row>
    <row r="13" spans="1:7" ht="18" customHeight="1" x14ac:dyDescent="0.2">
      <c r="A13" s="27" t="s">
        <v>34</v>
      </c>
      <c r="B13" s="35" t="s">
        <v>86</v>
      </c>
      <c r="C13" s="18">
        <f>SUM(C14:C17)</f>
        <v>168020</v>
      </c>
      <c r="D13" s="18">
        <f>SUM(D14:D17)</f>
        <v>24720</v>
      </c>
      <c r="E13" s="18">
        <f>SUM(E14:E17)</f>
        <v>38165.4</v>
      </c>
      <c r="F13" s="18">
        <f t="shared" si="0"/>
        <v>22.7</v>
      </c>
      <c r="G13" s="15">
        <f t="shared" si="1"/>
        <v>154.4</v>
      </c>
    </row>
    <row r="14" spans="1:7" ht="26.25" customHeight="1" x14ac:dyDescent="0.2">
      <c r="A14" s="27" t="s">
        <v>35</v>
      </c>
      <c r="B14" s="40" t="s">
        <v>26</v>
      </c>
      <c r="C14" s="24">
        <v>165500</v>
      </c>
      <c r="D14" s="19">
        <v>24200</v>
      </c>
      <c r="E14" s="11">
        <v>33521.199999999997</v>
      </c>
      <c r="F14" s="19">
        <f t="shared" si="0"/>
        <v>20.3</v>
      </c>
      <c r="G14" s="12">
        <f t="shared" si="1"/>
        <v>138.5</v>
      </c>
    </row>
    <row r="15" spans="1:7" ht="19.5" customHeight="1" x14ac:dyDescent="0.2">
      <c r="A15" s="27" t="s">
        <v>36</v>
      </c>
      <c r="B15" s="40" t="s">
        <v>27</v>
      </c>
      <c r="C15" s="11">
        <v>0</v>
      </c>
      <c r="D15" s="19">
        <v>0</v>
      </c>
      <c r="E15" s="11">
        <v>25.5</v>
      </c>
      <c r="F15" s="19">
        <v>0</v>
      </c>
      <c r="G15" s="12">
        <v>0</v>
      </c>
    </row>
    <row r="16" spans="1:7" ht="19.5" customHeight="1" x14ac:dyDescent="0.2">
      <c r="A16" s="27" t="s">
        <v>87</v>
      </c>
      <c r="B16" s="40" t="s">
        <v>88</v>
      </c>
      <c r="C16" s="11">
        <v>0</v>
      </c>
      <c r="D16" s="19">
        <v>0</v>
      </c>
      <c r="E16" s="11">
        <v>0</v>
      </c>
      <c r="F16" s="19">
        <v>0</v>
      </c>
      <c r="G16" s="12">
        <v>0</v>
      </c>
    </row>
    <row r="17" spans="1:7" ht="27.75" customHeight="1" x14ac:dyDescent="0.2">
      <c r="A17" s="27" t="s">
        <v>56</v>
      </c>
      <c r="B17" s="40" t="s">
        <v>57</v>
      </c>
      <c r="C17" s="11">
        <v>2520</v>
      </c>
      <c r="D17" s="19">
        <v>520</v>
      </c>
      <c r="E17" s="11">
        <v>4618.7</v>
      </c>
      <c r="F17" s="19">
        <f t="shared" si="0"/>
        <v>183.3</v>
      </c>
      <c r="G17" s="12">
        <f t="shared" si="1"/>
        <v>888.2</v>
      </c>
    </row>
    <row r="18" spans="1:7" ht="19.5" customHeight="1" x14ac:dyDescent="0.2">
      <c r="A18" s="27" t="s">
        <v>37</v>
      </c>
      <c r="B18" s="35" t="s">
        <v>85</v>
      </c>
      <c r="C18" s="18">
        <f>SUM(C19:C21)</f>
        <v>99902.399999999994</v>
      </c>
      <c r="D18" s="18">
        <f>SUM(D19:D21)</f>
        <v>13900</v>
      </c>
      <c r="E18" s="18">
        <f>SUM(E19:E21)</f>
        <v>19388.8</v>
      </c>
      <c r="F18" s="18">
        <f t="shared" si="0"/>
        <v>19.399999999999999</v>
      </c>
      <c r="G18" s="15">
        <f t="shared" si="1"/>
        <v>139.5</v>
      </c>
    </row>
    <row r="19" spans="1:7" ht="18.75" customHeight="1" x14ac:dyDescent="0.2">
      <c r="A19" s="27" t="s">
        <v>38</v>
      </c>
      <c r="B19" s="40" t="s">
        <v>28</v>
      </c>
      <c r="C19" s="11">
        <v>37224</v>
      </c>
      <c r="D19" s="19">
        <v>3000</v>
      </c>
      <c r="E19" s="11">
        <v>6422.4</v>
      </c>
      <c r="F19" s="19">
        <f t="shared" si="0"/>
        <v>17.3</v>
      </c>
      <c r="G19" s="12">
        <f t="shared" si="1"/>
        <v>214.1</v>
      </c>
    </row>
    <row r="20" spans="1:7" ht="18" customHeight="1" x14ac:dyDescent="0.2">
      <c r="A20" s="27" t="s">
        <v>58</v>
      </c>
      <c r="B20" s="40" t="s">
        <v>29</v>
      </c>
      <c r="C20" s="11">
        <v>26458.400000000001</v>
      </c>
      <c r="D20" s="19">
        <v>3400</v>
      </c>
      <c r="E20" s="11">
        <v>5170</v>
      </c>
      <c r="F20" s="19">
        <f t="shared" si="0"/>
        <v>19.5</v>
      </c>
      <c r="G20" s="12">
        <f t="shared" si="1"/>
        <v>152.1</v>
      </c>
    </row>
    <row r="21" spans="1:7" ht="15" customHeight="1" x14ac:dyDescent="0.2">
      <c r="A21" s="27" t="s">
        <v>39</v>
      </c>
      <c r="B21" s="40" t="s">
        <v>30</v>
      </c>
      <c r="C21" s="11">
        <v>36220</v>
      </c>
      <c r="D21" s="19">
        <v>7500</v>
      </c>
      <c r="E21" s="11">
        <v>7796.4</v>
      </c>
      <c r="F21" s="19">
        <f t="shared" si="0"/>
        <v>21.5</v>
      </c>
      <c r="G21" s="12">
        <f t="shared" si="1"/>
        <v>104</v>
      </c>
    </row>
    <row r="22" spans="1:7" ht="15" customHeight="1" x14ac:dyDescent="0.2">
      <c r="A22" s="27" t="s">
        <v>40</v>
      </c>
      <c r="B22" s="34" t="s">
        <v>20</v>
      </c>
      <c r="C22" s="11">
        <v>9604</v>
      </c>
      <c r="D22" s="19">
        <v>2370</v>
      </c>
      <c r="E22" s="11">
        <v>3107.1</v>
      </c>
      <c r="F22" s="19">
        <f t="shared" si="0"/>
        <v>32.4</v>
      </c>
      <c r="G22" s="12">
        <f t="shared" si="1"/>
        <v>131.1</v>
      </c>
    </row>
    <row r="23" spans="1:7" ht="27" customHeight="1" x14ac:dyDescent="0.2">
      <c r="A23" s="27" t="s">
        <v>64</v>
      </c>
      <c r="B23" s="41" t="s">
        <v>65</v>
      </c>
      <c r="C23" s="19">
        <v>0</v>
      </c>
      <c r="D23" s="19">
        <v>0</v>
      </c>
      <c r="E23" s="19">
        <v>0</v>
      </c>
      <c r="F23" s="19">
        <v>0</v>
      </c>
      <c r="G23" s="12">
        <v>0</v>
      </c>
    </row>
    <row r="24" spans="1:7" x14ac:dyDescent="0.2">
      <c r="A24" s="25"/>
      <c r="B24" s="39" t="s">
        <v>6</v>
      </c>
      <c r="C24" s="17">
        <f>SUM(C25+C30+C31+C32+C37+C38)</f>
        <v>245229</v>
      </c>
      <c r="D24" s="17">
        <f t="shared" ref="D24:E24" si="3">SUM(D25+D30+D31+D32+D37+D38)</f>
        <v>36668.300000000003</v>
      </c>
      <c r="E24" s="17">
        <f t="shared" si="3"/>
        <v>67818.5</v>
      </c>
      <c r="F24" s="17">
        <f t="shared" si="0"/>
        <v>27.7</v>
      </c>
      <c r="G24" s="14">
        <f t="shared" si="1"/>
        <v>185</v>
      </c>
    </row>
    <row r="25" spans="1:7" ht="30" customHeight="1" x14ac:dyDescent="0.2">
      <c r="A25" s="27" t="s">
        <v>41</v>
      </c>
      <c r="B25" s="32" t="s">
        <v>84</v>
      </c>
      <c r="C25" s="19">
        <f>SUM(C26+C27+C28+C29)</f>
        <v>158216.79999999999</v>
      </c>
      <c r="D25" s="19">
        <f t="shared" ref="D25:E25" si="4">SUM(D26+D27+D28+D29)</f>
        <v>16718.8</v>
      </c>
      <c r="E25" s="19">
        <f t="shared" si="4"/>
        <v>28419.7</v>
      </c>
      <c r="F25" s="19">
        <f t="shared" si="0"/>
        <v>18</v>
      </c>
      <c r="G25" s="12">
        <f t="shared" si="1"/>
        <v>170</v>
      </c>
    </row>
    <row r="26" spans="1:7" s="13" customFormat="1" ht="38.25" customHeight="1" x14ac:dyDescent="0.2">
      <c r="A26" s="28" t="s">
        <v>66</v>
      </c>
      <c r="B26" s="33" t="s">
        <v>70</v>
      </c>
      <c r="C26" s="19">
        <v>13</v>
      </c>
      <c r="D26" s="19">
        <v>0</v>
      </c>
      <c r="E26" s="19">
        <v>0</v>
      </c>
      <c r="F26" s="19">
        <f t="shared" si="0"/>
        <v>0</v>
      </c>
      <c r="G26" s="12">
        <v>0</v>
      </c>
    </row>
    <row r="27" spans="1:7" ht="64.5" customHeight="1" x14ac:dyDescent="0.2">
      <c r="A27" s="29" t="s">
        <v>67</v>
      </c>
      <c r="B27" s="30" t="s">
        <v>71</v>
      </c>
      <c r="C27" s="19">
        <v>143652</v>
      </c>
      <c r="D27" s="19">
        <v>13440</v>
      </c>
      <c r="E27" s="19">
        <v>24464.1</v>
      </c>
      <c r="F27" s="19">
        <f t="shared" si="0"/>
        <v>17</v>
      </c>
      <c r="G27" s="12">
        <f t="shared" si="1"/>
        <v>182</v>
      </c>
    </row>
    <row r="28" spans="1:7" s="13" customFormat="1" ht="27.75" customHeight="1" x14ac:dyDescent="0.2">
      <c r="A28" s="28" t="s">
        <v>68</v>
      </c>
      <c r="B28" s="33" t="s">
        <v>72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63" customHeight="1" x14ac:dyDescent="0.2">
      <c r="A29" s="29" t="s">
        <v>69</v>
      </c>
      <c r="B29" s="30" t="s">
        <v>73</v>
      </c>
      <c r="C29" s="19">
        <v>14551.8</v>
      </c>
      <c r="D29" s="19">
        <v>3278.8</v>
      </c>
      <c r="E29" s="19">
        <v>3955.6</v>
      </c>
      <c r="F29" s="19">
        <f t="shared" si="0"/>
        <v>27.2</v>
      </c>
      <c r="G29" s="12">
        <f t="shared" si="1"/>
        <v>120.6</v>
      </c>
    </row>
    <row r="30" spans="1:7" ht="21" customHeight="1" x14ac:dyDescent="0.2">
      <c r="A30" s="27" t="s">
        <v>42</v>
      </c>
      <c r="B30" s="34" t="s">
        <v>15</v>
      </c>
      <c r="C30" s="20">
        <v>6859.5</v>
      </c>
      <c r="D30" s="20">
        <v>1713.3</v>
      </c>
      <c r="E30" s="20">
        <v>7996.4</v>
      </c>
      <c r="F30" s="19">
        <f t="shared" si="0"/>
        <v>116.6</v>
      </c>
      <c r="G30" s="12">
        <f t="shared" si="1"/>
        <v>466.7</v>
      </c>
    </row>
    <row r="31" spans="1:7" ht="21" customHeight="1" x14ac:dyDescent="0.2">
      <c r="A31" s="27" t="s">
        <v>43</v>
      </c>
      <c r="B31" s="34" t="s">
        <v>62</v>
      </c>
      <c r="C31" s="20">
        <v>156</v>
      </c>
      <c r="D31" s="20">
        <v>156</v>
      </c>
      <c r="E31" s="20">
        <v>3176.3</v>
      </c>
      <c r="F31" s="19">
        <f t="shared" si="0"/>
        <v>2036.1</v>
      </c>
      <c r="G31" s="12">
        <f t="shared" si="1"/>
        <v>2036.1</v>
      </c>
    </row>
    <row r="32" spans="1:7" ht="27.75" customHeight="1" x14ac:dyDescent="0.2">
      <c r="A32" s="27" t="s">
        <v>44</v>
      </c>
      <c r="B32" s="35" t="s">
        <v>83</v>
      </c>
      <c r="C32" s="19">
        <f>SUM(C33+C34+C35+C36)</f>
        <v>74509</v>
      </c>
      <c r="D32" s="19">
        <f t="shared" ref="D32:E32" si="5">SUM(D33+D34+D35+D36)</f>
        <v>16765</v>
      </c>
      <c r="E32" s="19">
        <f t="shared" si="5"/>
        <v>26845.599999999999</v>
      </c>
      <c r="F32" s="19">
        <f t="shared" si="0"/>
        <v>36</v>
      </c>
      <c r="G32" s="12">
        <f t="shared" si="1"/>
        <v>160.1</v>
      </c>
    </row>
    <row r="33" spans="1:7" ht="24.75" customHeight="1" x14ac:dyDescent="0.2">
      <c r="A33" s="29" t="s">
        <v>74</v>
      </c>
      <c r="B33" s="30" t="s">
        <v>78</v>
      </c>
      <c r="C33" s="23">
        <v>61825</v>
      </c>
      <c r="D33" s="19">
        <v>15450</v>
      </c>
      <c r="E33" s="19">
        <v>24807.200000000001</v>
      </c>
      <c r="F33" s="19">
        <f t="shared" si="0"/>
        <v>40.1</v>
      </c>
      <c r="G33" s="12">
        <f t="shared" si="1"/>
        <v>160.6</v>
      </c>
    </row>
    <row r="34" spans="1:7" ht="64.5" customHeight="1" x14ac:dyDescent="0.2">
      <c r="A34" s="29" t="s">
        <v>75</v>
      </c>
      <c r="B34" s="36" t="s">
        <v>79</v>
      </c>
      <c r="C34" s="23">
        <v>1143</v>
      </c>
      <c r="D34" s="23">
        <v>284</v>
      </c>
      <c r="E34" s="23">
        <v>385.5</v>
      </c>
      <c r="F34" s="19">
        <f t="shared" si="0"/>
        <v>33.700000000000003</v>
      </c>
      <c r="G34" s="12">
        <f t="shared" si="1"/>
        <v>135.69999999999999</v>
      </c>
    </row>
    <row r="35" spans="1:7" ht="27.75" customHeight="1" x14ac:dyDescent="0.2">
      <c r="A35" s="29" t="s">
        <v>76</v>
      </c>
      <c r="B35" s="36" t="s">
        <v>80</v>
      </c>
      <c r="C35" s="23">
        <v>10606</v>
      </c>
      <c r="D35" s="23">
        <v>800</v>
      </c>
      <c r="E35" s="23">
        <v>1309.2</v>
      </c>
      <c r="F35" s="19">
        <f t="shared" si="0"/>
        <v>12.3</v>
      </c>
      <c r="G35" s="12">
        <f t="shared" si="1"/>
        <v>163.69999999999999</v>
      </c>
    </row>
    <row r="36" spans="1:7" ht="52.5" customHeight="1" x14ac:dyDescent="0.2">
      <c r="A36" s="29" t="s">
        <v>77</v>
      </c>
      <c r="B36" s="37" t="s">
        <v>81</v>
      </c>
      <c r="C36" s="23">
        <v>935</v>
      </c>
      <c r="D36" s="23">
        <v>231</v>
      </c>
      <c r="E36" s="23">
        <v>343.7</v>
      </c>
      <c r="F36" s="19">
        <f t="shared" si="0"/>
        <v>36.799999999999997</v>
      </c>
      <c r="G36" s="12">
        <f t="shared" si="1"/>
        <v>148.80000000000001</v>
      </c>
    </row>
    <row r="37" spans="1:7" ht="18.75" customHeight="1" x14ac:dyDescent="0.2">
      <c r="A37" s="27" t="s">
        <v>45</v>
      </c>
      <c r="B37" s="34" t="s">
        <v>16</v>
      </c>
      <c r="C37" s="11">
        <v>5487.7</v>
      </c>
      <c r="D37" s="19">
        <v>1315.2</v>
      </c>
      <c r="E37" s="11">
        <v>1341</v>
      </c>
      <c r="F37" s="19">
        <f t="shared" si="0"/>
        <v>24.4</v>
      </c>
      <c r="G37" s="12">
        <f t="shared" si="1"/>
        <v>102</v>
      </c>
    </row>
    <row r="38" spans="1:7" ht="16.5" customHeight="1" x14ac:dyDescent="0.2">
      <c r="A38" s="27" t="s">
        <v>46</v>
      </c>
      <c r="B38" s="34" t="s">
        <v>17</v>
      </c>
      <c r="C38" s="19">
        <v>0</v>
      </c>
      <c r="D38" s="19">
        <v>0</v>
      </c>
      <c r="E38" s="11">
        <v>39.5</v>
      </c>
      <c r="F38" s="19">
        <v>0</v>
      </c>
      <c r="G38" s="12">
        <v>0</v>
      </c>
    </row>
    <row r="39" spans="1:7" ht="15" customHeight="1" x14ac:dyDescent="0.2">
      <c r="A39" s="26" t="s">
        <v>47</v>
      </c>
      <c r="B39" s="38" t="s">
        <v>7</v>
      </c>
      <c r="C39" s="17">
        <f>SUM(C40+C46+C47+C49)</f>
        <v>3744588.3</v>
      </c>
      <c r="D39" s="17">
        <f>SUM(D40+D46+D47+D49)</f>
        <v>767284.4</v>
      </c>
      <c r="E39" s="17">
        <f>SUM(E40+E46+E47+E48+E49)</f>
        <v>921220.6</v>
      </c>
      <c r="F39" s="17">
        <f t="shared" si="0"/>
        <v>24.6</v>
      </c>
      <c r="G39" s="14">
        <f t="shared" si="1"/>
        <v>120.1</v>
      </c>
    </row>
    <row r="40" spans="1:7" ht="27.75" customHeight="1" x14ac:dyDescent="0.2">
      <c r="A40" s="27" t="s">
        <v>48</v>
      </c>
      <c r="B40" s="25" t="s">
        <v>18</v>
      </c>
      <c r="C40" s="19">
        <f>SUM(C42+C43+C44+C45)</f>
        <v>3744588.3</v>
      </c>
      <c r="D40" s="19">
        <f>SUM(D42+D43+D44+D45)</f>
        <v>767284.4</v>
      </c>
      <c r="E40" s="19">
        <f>SUM(E42+E43+E44+E45)</f>
        <v>925115.9</v>
      </c>
      <c r="F40" s="19">
        <f t="shared" si="0"/>
        <v>24.7</v>
      </c>
      <c r="G40" s="12">
        <f t="shared" si="1"/>
        <v>120.6</v>
      </c>
    </row>
    <row r="41" spans="1:7" x14ac:dyDescent="0.2">
      <c r="A41" s="25"/>
      <c r="B41" s="2" t="s">
        <v>82</v>
      </c>
      <c r="C41" s="19"/>
      <c r="D41" s="19"/>
      <c r="E41" s="19"/>
      <c r="F41" s="19"/>
      <c r="G41" s="12"/>
    </row>
    <row r="42" spans="1:7" ht="12.75" customHeight="1" x14ac:dyDescent="0.2">
      <c r="A42" s="27" t="s">
        <v>50</v>
      </c>
      <c r="B42" s="31" t="s">
        <v>59</v>
      </c>
      <c r="C42" s="11">
        <v>869809.5</v>
      </c>
      <c r="D42" s="19">
        <v>158354.4</v>
      </c>
      <c r="E42" s="11">
        <v>181575.9</v>
      </c>
      <c r="F42" s="19">
        <f t="shared" si="0"/>
        <v>20.9</v>
      </c>
      <c r="G42" s="12">
        <f t="shared" si="1"/>
        <v>114.7</v>
      </c>
    </row>
    <row r="43" spans="1:7" ht="12.75" customHeight="1" x14ac:dyDescent="0.2">
      <c r="A43" s="27" t="s">
        <v>51</v>
      </c>
      <c r="B43" s="31" t="s">
        <v>60</v>
      </c>
      <c r="C43" s="11">
        <v>468982.1</v>
      </c>
      <c r="D43" s="19">
        <v>68049.3</v>
      </c>
      <c r="E43" s="11">
        <v>42849.9</v>
      </c>
      <c r="F43" s="19">
        <f t="shared" si="0"/>
        <v>9.1</v>
      </c>
      <c r="G43" s="12">
        <f t="shared" si="1"/>
        <v>63</v>
      </c>
    </row>
    <row r="44" spans="1:7" ht="12.75" customHeight="1" x14ac:dyDescent="0.2">
      <c r="A44" s="27" t="s">
        <v>52</v>
      </c>
      <c r="B44" s="31" t="s">
        <v>61</v>
      </c>
      <c r="C44" s="11">
        <v>2347934.7999999998</v>
      </c>
      <c r="D44" s="19">
        <v>524588.30000000005</v>
      </c>
      <c r="E44" s="11">
        <v>538598</v>
      </c>
      <c r="F44" s="19">
        <f t="shared" si="0"/>
        <v>22.9</v>
      </c>
      <c r="G44" s="12">
        <f t="shared" si="1"/>
        <v>102.7</v>
      </c>
    </row>
    <row r="45" spans="1:7" ht="12.75" customHeight="1" x14ac:dyDescent="0.2">
      <c r="A45" s="27" t="s">
        <v>53</v>
      </c>
      <c r="B45" s="31" t="s">
        <v>8</v>
      </c>
      <c r="C45" s="24">
        <v>57861.9</v>
      </c>
      <c r="D45" s="19">
        <v>16292.4</v>
      </c>
      <c r="E45" s="11">
        <v>162092.1</v>
      </c>
      <c r="F45" s="19">
        <f t="shared" si="0"/>
        <v>280.10000000000002</v>
      </c>
      <c r="G45" s="12">
        <f t="shared" si="1"/>
        <v>994.9</v>
      </c>
    </row>
    <row r="46" spans="1:7" ht="27.75" customHeight="1" x14ac:dyDescent="0.2">
      <c r="A46" s="27" t="s">
        <v>49</v>
      </c>
      <c r="B46" s="30" t="s">
        <v>24</v>
      </c>
      <c r="C46" s="19">
        <v>0</v>
      </c>
      <c r="D46" s="19">
        <v>0</v>
      </c>
      <c r="E46" s="19">
        <v>752.2</v>
      </c>
      <c r="F46" s="19">
        <v>0</v>
      </c>
      <c r="G46" s="12">
        <v>0</v>
      </c>
    </row>
    <row r="47" spans="1:7" ht="33" customHeight="1" x14ac:dyDescent="0.2">
      <c r="A47" s="27" t="s">
        <v>54</v>
      </c>
      <c r="B47" s="30" t="s">
        <v>25</v>
      </c>
      <c r="C47" s="19">
        <v>0</v>
      </c>
      <c r="D47" s="19">
        <v>0</v>
      </c>
      <c r="E47" s="19">
        <v>0</v>
      </c>
      <c r="F47" s="19">
        <v>0</v>
      </c>
      <c r="G47" s="12">
        <v>0</v>
      </c>
    </row>
    <row r="48" spans="1:7" ht="33" customHeight="1" x14ac:dyDescent="0.2">
      <c r="A48" s="27" t="s">
        <v>93</v>
      </c>
      <c r="B48" s="30" t="s">
        <v>94</v>
      </c>
      <c r="C48" s="19">
        <v>0</v>
      </c>
      <c r="D48" s="19">
        <v>0</v>
      </c>
      <c r="E48" s="19">
        <v>1.8</v>
      </c>
      <c r="F48" s="19"/>
      <c r="G48" s="12"/>
    </row>
    <row r="49" spans="1:7" ht="41.25" customHeight="1" x14ac:dyDescent="0.2">
      <c r="A49" s="27" t="s">
        <v>89</v>
      </c>
      <c r="B49" s="25" t="s">
        <v>90</v>
      </c>
      <c r="C49" s="19">
        <v>0</v>
      </c>
      <c r="D49" s="19">
        <v>0</v>
      </c>
      <c r="E49" s="19">
        <v>-4649.3</v>
      </c>
      <c r="F49" s="19">
        <v>0</v>
      </c>
      <c r="G49" s="12">
        <v>0</v>
      </c>
    </row>
    <row r="51" spans="1:7" x14ac:dyDescent="0.2">
      <c r="F51" s="4"/>
    </row>
  </sheetData>
  <mergeCells count="8">
    <mergeCell ref="G5:G6"/>
    <mergeCell ref="A5:A6"/>
    <mergeCell ref="A3:G3"/>
    <mergeCell ref="B5:B6"/>
    <mergeCell ref="C5:C6"/>
    <mergeCell ref="D5:D6"/>
    <mergeCell ref="E5:E6"/>
    <mergeCell ref="F5:F6"/>
  </mergeCells>
  <pageMargins left="0.19685039370078741" right="0.11811023622047245" top="0.15748031496062992" bottom="0.15748031496062992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Иванова Ольга Владимировна</cp:lastModifiedBy>
  <cp:lastPrinted>2023-04-12T07:15:36Z</cp:lastPrinted>
  <dcterms:created xsi:type="dcterms:W3CDTF">1999-06-18T11:49:53Z</dcterms:created>
  <dcterms:modified xsi:type="dcterms:W3CDTF">2024-04-16T11:52:17Z</dcterms:modified>
</cp:coreProperties>
</file>