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5-2026" sheetId="1" r:id="rId1"/>
  </sheets>
  <definedNames/>
  <calcPr fullCalcOnLoad="1"/>
</workbook>
</file>

<file path=xl/sharedStrings.xml><?xml version="1.0" encoding="utf-8"?>
<sst xmlns="http://schemas.openxmlformats.org/spreadsheetml/2006/main" count="283" uniqueCount="282">
  <si>
    <t>Сумма на год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</si>
  <si>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</si>
  <si>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</si>
  <si>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</si>
  <si>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</si>
  <si>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</si>
  <si>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</si>
  <si>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</si>
  <si>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</si>
  <si>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Доходы от продажи квартир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</si>
  <si>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</si>
  <si>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</si>
  <si>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</si>
  <si>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</si>
  <si>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</si>
  <si>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</si>
  <si>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</si>
  <si>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Доходы от продажи квартир, находящихся в собственности городских округов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</si>
  <si>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</si>
  <si>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</si>
  <si>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</si>
  <si>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</si>
  <si>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</si>
  <si>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</si>
  <si>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</si>
  <si>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</si>
  <si>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000 1 01 02010 01 0000 110</t>
  </si>
  <si>
    <t xml:space="preserve"> 000 1 01 02020 01 0000 110</t>
  </si>
  <si>
    <t xml:space="preserve"> 000 1 01 02030 01 0000 110</t>
  </si>
  <si>
    <t xml:space="preserve"> 000 1 01 02040 01 0000 110</t>
  </si>
  <si>
    <t>000 1 05 00000 00 0000 000</t>
  </si>
  <si>
    <t xml:space="preserve"> 000 1 05 01010 01 0000 110</t>
  </si>
  <si>
    <t xml:space="preserve"> 000 1 05 01020 01 0000 110</t>
  </si>
  <si>
    <t>000 1 06 00000 00 0000 000</t>
  </si>
  <si>
    <t>000 1 06 01000 00 0000 110</t>
  </si>
  <si>
    <t>000 1 06 01020 04 0000 110</t>
  </si>
  <si>
    <t>000 1 06 06000 00 0000 110</t>
  </si>
  <si>
    <t xml:space="preserve"> 000 1 08 00000 00 0000 000</t>
  </si>
  <si>
    <t>000 1 08 03010 01 0000 110</t>
  </si>
  <si>
    <t>000 1 08 07150 01 0000 110</t>
  </si>
  <si>
    <t xml:space="preserve"> 000 1 11 00000 00 0000 000</t>
  </si>
  <si>
    <t xml:space="preserve"> 000 1 11 05000 00 0000 120</t>
  </si>
  <si>
    <t>000  1 11 05010 00 0000 120</t>
  </si>
  <si>
    <t>000 1 11 05030 00 0000 120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</si>
  <si>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</si>
  <si>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</si>
  <si>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</si>
  <si>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</si>
  <si>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</si>
  <si>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000 1 14 01000 00 0000 410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</si>
  <si>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</si>
  <si>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</si>
  <si>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</si>
  <si>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</si>
  <si>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</si>
  <si>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</si>
  <si>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000 1 11 05020 00 0000 120</t>
  </si>
  <si>
    <t>БЕЗВОЗМЕЗДНЫЕ ПОСТУПЛЕНИЯ</t>
  </si>
  <si>
    <t>Доходы, получаемые в виде арендной платы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</si>
  <si>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</si>
  <si>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</si>
  <si>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</si>
  <si>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</si>
  <si>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>000 1 13 02000 00 0000 130</t>
  </si>
  <si>
    <t>Доходы от компенсации затрат государства</t>
  </si>
  <si>
    <t xml:space="preserve"> 000 1 05 01000 00 0000 110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</si>
  <si>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</si>
  <si>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</si>
  <si>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</si>
  <si>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</si>
  <si>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</si>
  <si>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</si>
  <si>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</si>
  <si>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000 1 11 05070 00 0000 120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</si>
  <si>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</si>
  <si>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</si>
  <si>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</si>
  <si>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</si>
  <si>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</si>
  <si>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</si>
  <si>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</si>
  <si>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000 1 11 09000 00 0000 120</t>
  </si>
  <si>
    <t>000 1 11 09044 04 0000 120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</si>
  <si>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</si>
  <si>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</si>
  <si>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</si>
  <si>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</si>
  <si>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</si>
  <si>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 </t>
  </si>
  <si>
    <t>000 1 14 02040 04 0000 410</t>
  </si>
  <si>
    <t>000 1 13 01074 04 0000 130</t>
  </si>
  <si>
    <t>000 1 13 02990 00 0000 130</t>
  </si>
  <si>
    <t xml:space="preserve">Прочие доходы от компенсации затрат государства </t>
  </si>
  <si>
    <t>Доходы от оказания платных услуг (работ)</t>
  </si>
  <si>
    <t>Доходы от оказания информационных услуг</t>
  </si>
  <si>
    <t>000 1 13 01070 00 0000 130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</si>
  <si>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</si>
  <si>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000 1 13 01000 00 0000 130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</si>
  <si>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</si>
  <si>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</si>
  <si>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</si>
  <si>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</si>
  <si>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</si>
  <si>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</si>
  <si>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</si>
  <si>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</si>
  <si>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</si>
  <si>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</si>
  <si>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</si>
  <si>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</si>
  <si>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</si>
  <si>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</si>
  <si>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000 1 11 01000 00 0000 120</t>
  </si>
  <si>
    <t xml:space="preserve"> 000 1 11 01040 04 0000 120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</si>
  <si>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</si>
  <si>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</si>
  <si>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000 1 13 01990 00 0000 130</t>
  </si>
  <si>
    <t>000 1 13 01994 04 0000 130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</si>
  <si>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</si>
  <si>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</si>
  <si>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</si>
  <si>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 xml:space="preserve">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</si>
  <si>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</si>
  <si>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города Мегиона</t>
  </si>
  <si>
    <t>Наименование кода классификации доходов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</si>
  <si>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</si>
  <si>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</si>
  <si>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</t>
  </si>
  <si>
    <t xml:space="preserve">Налог на доходы физических лиц </t>
  </si>
  <si>
    <t>Субсидии бюджетам городских округов на реализацию мероприятий по обеспечению жильем молодых семей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</si>
  <si>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</si>
  <si>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000 2 02 10000 00 0000 150</t>
  </si>
  <si>
    <t>000 2 02 15001 04 0000 150</t>
  </si>
  <si>
    <t>000 2 02 15002 04 0000 150</t>
  </si>
  <si>
    <t>000 2 02 20000 00 0000 150</t>
  </si>
  <si>
    <t>000 2 02 25497 04 0000 150</t>
  </si>
  <si>
    <t>000 2 02 29999 04 0000 150</t>
  </si>
  <si>
    <t>000 2 02 30000 00 0000 150</t>
  </si>
  <si>
    <t>000 2 02 30024 04 0000 150</t>
  </si>
  <si>
    <t>000 2 02 30029 04 0000 150</t>
  </si>
  <si>
    <t>000 2 02 35082 04 0000 150</t>
  </si>
  <si>
    <t>000 2 02 35930 04 0000 150</t>
  </si>
  <si>
    <t>000 2 02 40000 00 0000 150</t>
  </si>
  <si>
    <t>000 2 02 49999 04 0000 150</t>
  </si>
  <si>
    <t>000 2 02 25555 04 0000 150</t>
  </si>
  <si>
    <t>ДОХОДЫ ОТ ОКАЗАНИЯ ПЛАТНЫХ УСЛУГ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</si>
  <si>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</si>
  <si>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</si>
  <si>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</si>
  <si>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</si>
  <si>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</si>
  <si>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000 1 17 00000 00 0000 000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</si>
  <si>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</si>
  <si>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</si>
  <si>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</si>
  <si>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</si>
  <si>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</si>
  <si>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</si>
  <si>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</si>
  <si>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</si>
  <si>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</si>
  <si>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000 1 14 06000 00 0000 430</t>
  </si>
  <si>
    <t>000 1 14 06012 04 0000 430</t>
  </si>
  <si>
    <t>000 1 14 06024 04 0000 430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</si>
  <si>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</si>
  <si>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</si>
  <si>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</si>
  <si>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</si>
  <si>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</si>
  <si>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</si>
  <si>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000 1 16 01053 01 0000 140</t>
  </si>
  <si>
    <t>000 1 16 01063 01 0000 140</t>
  </si>
  <si>
    <t>000 1 16 01073 01 0000 140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</si>
  <si>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</si>
  <si>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000 1 16 01074 01 0000 140</t>
  </si>
  <si>
    <t>000 1 16 01084 01 0000 140</t>
  </si>
  <si>
    <t>000 1 16 01092 01 0000 140</t>
  </si>
  <si>
    <t>000 1 16 01153 01 0000 140</t>
  </si>
  <si>
    <t>000 1 16 01173 01 0000 140</t>
  </si>
  <si>
    <t>000 1 16 01192 01 0000 140</t>
  </si>
  <si>
    <t>000 1 16 01193 01 0000 140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</si>
  <si>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</si>
  <si>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</si>
  <si>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</si>
  <si>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 казенным учреждением городского округа</t>
  </si>
  <si>
    <t>000 1 16 10032 04 0000 140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</si>
  <si>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</si>
  <si>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</si>
  <si>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</si>
  <si>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</si>
  <si>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</si>
  <si>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</si>
  <si>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</si>
  <si>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</si>
  <si>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</si>
  <si>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</si>
  <si>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</si>
  <si>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</si>
  <si>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</si>
  <si>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</si>
  <si>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</si>
  <si>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</si>
  <si>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</si>
  <si>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</si>
  <si>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</si>
  <si>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</si>
  <si>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000 2 02 35120 04 0000 150</t>
  </si>
  <si>
    <t>000 2 02 35135 04 0000 150</t>
  </si>
  <si>
    <t>000 2 02 35176 04 0000 150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</si>
  <si>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</si>
  <si>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</si>
  <si>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</si>
  <si>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000 2 02 20299 04 0000 150</t>
  </si>
  <si>
    <t xml:space="preserve"> 000 1 01 02080 01 0000 110</t>
  </si>
  <si>
    <t>000 2 02 45303 04 0000 150</t>
  </si>
  <si>
    <t xml:space="preserve"> 000 1 09 00000 00 0000 000</t>
  </si>
  <si>
    <t xml:space="preserve"> 000 1 15 00000 00 0000 000</t>
  </si>
  <si>
    <t>АДМИНИСТРАТИВНЫЕ ПЛАТЕЖИ И СБОРЫ</t>
  </si>
  <si>
    <t>000 1 11 07014 04 0000 120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</si>
  <si>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</si>
  <si>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</si>
  <si>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000 2 02 25519 04 0000 150</t>
  </si>
  <si>
    <t>Субсидии бюджетам городских округов на поддержку отрасли культуры</t>
  </si>
  <si>
    <t>000 1 16 01062 01 0000 140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</si>
  <si>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</si>
  <si>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000 1 16 01072 01 0000 140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</si>
  <si>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</si>
  <si>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</si>
  <si>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</si>
  <si>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000 1 16 01083 01 0000 140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</si>
  <si>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</si>
  <si>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000 1 16 01103 01 0000 140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</si>
  <si>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</t>
  </si>
  <si>
    <t>000 1 16 01143 01 0000 140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</si>
  <si>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</si>
  <si>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</si>
  <si>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</si>
  <si>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</si>
  <si>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</si>
  <si>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Код бюджетной классификации Российской Федерации</t>
  </si>
  <si>
    <t>000 2 02 25597 04 0000 150</t>
  </si>
  <si>
    <t xml:space="preserve">Субсидии бюджетам городских округов на реконструкцию и капитальный ремонт муниципальных музеев
</t>
  </si>
  <si>
    <t>000 1 11 07000 00 0000 120</t>
  </si>
  <si>
    <t>Платежи от государственных и муниципальных унитарных предприятий</t>
  </si>
  <si>
    <t>000 1 16 01133 01 0000 140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</si>
  <si>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</t>
  </si>
  <si>
    <t>000 1 16 01333 01 0000 140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</si>
  <si>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</si>
  <si>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</si>
  <si>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</si>
  <si>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</si>
  <si>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</si>
  <si>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000 1 06 06032 04 0000 110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</si>
  <si>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</si>
  <si>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</si>
  <si>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</si>
  <si>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ЗАДОЛЖЕННОСТЬ И ПЕРЕРАСЧЕТЫ ПО ОТМЕНЕННЫМ НАЛОГАМ, СБОРАМ И ИНЫМ ОБЯЗАТЕЛЬНЫМ ПЛАТЕЖАМ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</si>
  <si>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</si>
  <si>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000 1 11 07010 00 0000 120</t>
  </si>
  <si>
    <t>000 2 02 25590 04 0000 150</t>
  </si>
  <si>
    <t>Субсидии бюджетам городских округов на техническое оснащение муниципальных музеев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</si>
  <si>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</si>
  <si>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</si>
  <si>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                                                                                                        от "____" _________ 2023 №____</t>
  </si>
  <si>
    <t xml:space="preserve">Прогнозируемый общий объем доходов бюджета городского округа Мегион Ханты-Мансийского автономного округа – Югры на плановый период 2025 и 2026 годов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</si>
  <si>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</si>
  <si>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</si>
  <si>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</si>
  <si>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</si>
  <si>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</si>
  <si>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</si>
  <si>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</si>
  <si>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</si>
  <si>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</si>
  <si>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</si>
  <si>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000 1 16 01332 01 0000 140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</si>
  <si>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</si>
  <si>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000 1 16 02010 02 0000 140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</si>
  <si>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</si>
  <si>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 автомобильных дорог федерального значения)</t>
  </si>
  <si>
    <t>000 2 02 20303 04 0000 150</t>
  </si>
  <si>
    <t xml:space="preserve"> Субсидии бюджетам городских округов на обеспечение мероприятий по модернизации систем коммунальной инфраструктуры за счет средств бюджетов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</si>
</sst>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8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5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7" fillId="35" borderId="10" xfId="65" applyFont="1" applyFill="1" applyAlignment="1">
      <alignment horizontal="left" vertical="top" wrapText="1"/>
      <protection/>
    </xf>
    <xf numFmtId="0" fontId="9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6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" fontId="6" fillId="35" borderId="11" xfId="53" applyFont="1" applyFill="1" applyBorder="1" applyAlignment="1">
      <alignment horizontal="center" wrapText="1"/>
      <protection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0" xfId="0" applyFont="1" applyAlignment="1">
      <alignment vertical="top" wrapText="1"/>
    </xf>
    <xf numFmtId="0" fontId="7" fillId="6" borderId="11" xfId="0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justify" vertical="top" wrapText="1"/>
    </xf>
    <xf numFmtId="184" fontId="7" fillId="6" borderId="11" xfId="0" applyNumberFormat="1" applyFont="1" applyFill="1" applyBorder="1" applyAlignment="1">
      <alignment horizontal="right" wrapText="1"/>
    </xf>
    <xf numFmtId="0" fontId="7" fillId="6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184" fontId="4" fillId="0" borderId="0" xfId="0" applyNumberFormat="1" applyFont="1" applyFill="1" applyAlignment="1">
      <alignment/>
    </xf>
    <xf numFmtId="0" fontId="47" fillId="0" borderId="11" xfId="0" applyFont="1" applyBorder="1" applyAlignment="1">
      <alignment wrapText="1"/>
    </xf>
    <xf numFmtId="0" fontId="47" fillId="0" borderId="0" xfId="0" applyFont="1" applyAlignment="1">
      <alignment wrapText="1"/>
    </xf>
    <xf numFmtId="1" fontId="7" fillId="35" borderId="11" xfId="53" applyFont="1" applyFill="1" applyBorder="1" applyAlignment="1">
      <alignment vertical="top" wrapText="1"/>
      <protection/>
    </xf>
    <xf numFmtId="1" fontId="7" fillId="35" borderId="11" xfId="53" applyFont="1" applyFill="1" applyBorder="1" applyAlignment="1">
      <alignment horizontal="center" vertical="top" wrapText="1"/>
      <protection/>
    </xf>
    <xf numFmtId="1" fontId="7" fillId="35" borderId="11" xfId="53" applyFont="1" applyFill="1" applyBorder="1">
      <alignment vertical="top" wrapText="1"/>
      <protection/>
    </xf>
    <xf numFmtId="0" fontId="7" fillId="0" borderId="11" xfId="0" applyFont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47" fillId="0" borderId="11" xfId="0" applyFont="1" applyBorder="1" applyAlignment="1">
      <alignment vertical="top" wrapText="1"/>
    </xf>
    <xf numFmtId="0" fontId="47" fillId="0" borderId="11" xfId="0" applyFont="1" applyBorder="1" applyAlignment="1">
      <alignment horizontal="justify" vertical="top" wrapText="1"/>
    </xf>
    <xf numFmtId="0" fontId="47" fillId="0" borderId="0" xfId="0" applyFont="1" applyAlignment="1">
      <alignment vertical="top" wrapText="1"/>
    </xf>
    <xf numFmtId="0" fontId="47" fillId="35" borderId="11" xfId="0" applyFont="1" applyFill="1" applyBorder="1" applyAlignment="1">
      <alignment horizontal="justify" vertical="center" wrapText="1"/>
    </xf>
    <xf numFmtId="0" fontId="7" fillId="35" borderId="14" xfId="0" applyFont="1" applyFill="1" applyBorder="1" applyAlignment="1">
      <alignment horizontal="center" wrapText="1"/>
    </xf>
    <xf numFmtId="10" fontId="4" fillId="0" borderId="0" xfId="0" applyNumberFormat="1" applyFont="1" applyAlignment="1">
      <alignment/>
    </xf>
    <xf numFmtId="0" fontId="46" fillId="35" borderId="11" xfId="0" applyFont="1" applyFill="1" applyBorder="1" applyAlignment="1">
      <alignment horizontal="justify" vertical="top" wrapText="1"/>
    </xf>
    <xf numFmtId="0" fontId="46" fillId="0" borderId="11" xfId="0" applyFont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1" fontId="7" fillId="35" borderId="14" xfId="53" applyFont="1" applyFill="1" applyBorder="1" applyAlignment="1">
      <alignment horizontal="center" wrapText="1"/>
      <protection/>
    </xf>
    <xf numFmtId="10" fontId="4" fillId="0" borderId="0" xfId="0" applyNumberFormat="1" applyFont="1" applyAlignment="1">
      <alignment horizontal="right"/>
    </xf>
    <xf numFmtId="0" fontId="46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top" wrapText="1" shrinkToFit="1"/>
    </xf>
    <xf numFmtId="0" fontId="7" fillId="0" borderId="11" xfId="0" applyFont="1" applyFill="1" applyBorder="1" applyAlignment="1">
      <alignment horizontal="justify" vertical="top" wrapText="1"/>
    </xf>
    <xf numFmtId="0" fontId="7" fillId="35" borderId="15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vertical="center" wrapText="1"/>
    </xf>
    <xf numFmtId="184" fontId="7" fillId="35" borderId="11" xfId="0" applyNumberFormat="1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wrapText="1"/>
    </xf>
    <xf numFmtId="0" fontId="47" fillId="35" borderId="11" xfId="0" applyFont="1" applyFill="1" applyBorder="1" applyAlignment="1">
      <alignment vertical="top" wrapText="1"/>
    </xf>
    <xf numFmtId="184" fontId="2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7" fillId="35" borderId="11" xfId="63" applyNumberFormat="1" applyFont="1" applyFill="1" applyBorder="1" applyAlignment="1">
      <alignment horizontal="right" wrapText="1"/>
    </xf>
    <xf numFmtId="184" fontId="7" fillId="0" borderId="11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184" fontId="7" fillId="0" borderId="16" xfId="0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1" fontId="10" fillId="35" borderId="12" xfId="53" applyFont="1" applyFill="1" applyBorder="1" applyAlignment="1">
      <alignment horizontal="center" vertical="center" wrapText="1"/>
      <protection/>
    </xf>
    <xf numFmtId="1" fontId="10" fillId="35" borderId="14" xfId="53" applyFont="1" applyFill="1" applyBorder="1" applyAlignment="1">
      <alignment horizontal="center" vertical="center" wrapText="1"/>
      <protection/>
    </xf>
    <xf numFmtId="1" fontId="10" fillId="0" borderId="11" xfId="53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E96E96B261DFD710C836C4F1DF385995DF6FD4E4A1994860804444DDB17F99650E281B254090A70F418349784K1K9J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zoomScalePageLayoutView="0" workbookViewId="0" topLeftCell="A1">
      <selection activeCell="J140" sqref="J140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17.00390625" style="1" customWidth="1"/>
    <col min="4" max="4" width="15.875" style="20" customWidth="1"/>
    <col min="5" max="16384" width="9.125" style="1" customWidth="1"/>
  </cols>
  <sheetData>
    <row r="1" spans="2:3" ht="15.75">
      <c r="B1" s="37" t="s">
        <v>121</v>
      </c>
      <c r="C1" s="38"/>
    </row>
    <row r="2" spans="2:3" ht="15.75">
      <c r="B2" s="37" t="s">
        <v>122</v>
      </c>
      <c r="C2" s="38"/>
    </row>
    <row r="3" spans="2:3" ht="15.75">
      <c r="B3" s="37" t="s">
        <v>123</v>
      </c>
      <c r="C3" s="38"/>
    </row>
    <row r="4" spans="2:3" ht="15.75">
      <c r="B4" s="39" t="s">
        <v>263</v>
      </c>
      <c r="C4" s="39"/>
    </row>
    <row r="6" spans="1:9" ht="35.25" customHeight="1">
      <c r="A6" s="97" t="s">
        <v>264</v>
      </c>
      <c r="B6" s="97"/>
      <c r="C6" s="97"/>
      <c r="I6" s="18"/>
    </row>
    <row r="7" spans="1:9" ht="15.75" customHeight="1">
      <c r="A7" s="36"/>
      <c r="B7" s="36"/>
      <c r="C7" s="36"/>
      <c r="I7" s="18"/>
    </row>
    <row r="8" spans="1:4" ht="18.75">
      <c r="A8" s="2"/>
      <c r="B8" s="2"/>
      <c r="D8" s="40" t="s">
        <v>120</v>
      </c>
    </row>
    <row r="9" spans="1:4" ht="15" customHeight="1">
      <c r="A9" s="98" t="s">
        <v>239</v>
      </c>
      <c r="B9" s="100" t="s">
        <v>124</v>
      </c>
      <c r="C9" s="11" t="s">
        <v>0</v>
      </c>
      <c r="D9" s="11" t="s">
        <v>0</v>
      </c>
    </row>
    <row r="10" spans="1:6" ht="53.25" customHeight="1">
      <c r="A10" s="99"/>
      <c r="B10" s="100"/>
      <c r="C10" s="11">
        <v>2025</v>
      </c>
      <c r="D10" s="11">
        <v>2026</v>
      </c>
      <c r="F10" s="19"/>
    </row>
    <row r="11" spans="1:4" ht="12.75">
      <c r="A11" s="3">
        <v>1</v>
      </c>
      <c r="B11" s="3">
        <v>2</v>
      </c>
      <c r="C11" s="3">
        <v>3</v>
      </c>
      <c r="D11" s="3">
        <v>4</v>
      </c>
    </row>
    <row r="12" spans="1:4" ht="15.75" customHeight="1">
      <c r="A12" s="4" t="s">
        <v>23</v>
      </c>
      <c r="B12" s="41" t="s">
        <v>69</v>
      </c>
      <c r="C12" s="29">
        <f>C13+C44</f>
        <v>1759814.9999999998</v>
      </c>
      <c r="D12" s="29">
        <f>D13+D44</f>
        <v>1815422.4000000001</v>
      </c>
    </row>
    <row r="13" spans="1:4" ht="15.75" customHeight="1">
      <c r="A13" s="4"/>
      <c r="B13" s="41" t="s">
        <v>98</v>
      </c>
      <c r="C13" s="29">
        <f>C14+C23+C25+C31+C40</f>
        <v>1540851.0999999999</v>
      </c>
      <c r="D13" s="29">
        <f>D14+D23+D25+D31+D40</f>
        <v>1605723.9000000001</v>
      </c>
    </row>
    <row r="14" spans="1:4" ht="15">
      <c r="A14" s="8" t="s">
        <v>24</v>
      </c>
      <c r="B14" s="42" t="s">
        <v>1</v>
      </c>
      <c r="C14" s="30">
        <f>C15</f>
        <v>1242072.9</v>
      </c>
      <c r="D14" s="30">
        <f>D15</f>
        <v>1305052.1</v>
      </c>
    </row>
    <row r="15" spans="1:4" ht="15">
      <c r="A15" s="5" t="s">
        <v>25</v>
      </c>
      <c r="B15" s="6" t="s">
        <v>128</v>
      </c>
      <c r="C15" s="17">
        <f>C16+C17+C18+C19+C20+C21+C22</f>
        <v>1242072.9</v>
      </c>
      <c r="D15" s="17">
        <f>D16+D17+D18+D19+D20+D21+D22</f>
        <v>1305052.1</v>
      </c>
    </row>
    <row r="16" spans="1:7" ht="90">
      <c r="A16" s="12" t="s">
        <v>26</v>
      </c>
      <c r="B16" s="84" t="s">
        <v>265</v>
      </c>
      <c r="C16" s="31">
        <v>1101289.9</v>
      </c>
      <c r="D16" s="31">
        <v>1157135.1</v>
      </c>
      <c r="F16" s="72"/>
      <c r="G16" s="72"/>
    </row>
    <row r="17" spans="1:6" ht="105">
      <c r="A17" s="12" t="s">
        <v>27</v>
      </c>
      <c r="B17" s="62" t="s">
        <v>87</v>
      </c>
      <c r="C17" s="31">
        <v>1242</v>
      </c>
      <c r="D17" s="31">
        <v>1305</v>
      </c>
      <c r="F17" s="72"/>
    </row>
    <row r="18" spans="1:6" ht="44.25" customHeight="1">
      <c r="A18" s="12" t="s">
        <v>28</v>
      </c>
      <c r="B18" s="62" t="s">
        <v>68</v>
      </c>
      <c r="C18" s="31">
        <v>6210</v>
      </c>
      <c r="D18" s="31">
        <v>6525</v>
      </c>
      <c r="F18" s="77"/>
    </row>
    <row r="19" spans="1:6" ht="76.5" customHeight="1">
      <c r="A19" s="5" t="s">
        <v>29</v>
      </c>
      <c r="B19" s="6" t="s">
        <v>88</v>
      </c>
      <c r="C19" s="31">
        <v>430</v>
      </c>
      <c r="D19" s="31">
        <v>447</v>
      </c>
      <c r="F19" s="72"/>
    </row>
    <row r="20" spans="1:4" ht="123" customHeight="1">
      <c r="A20" s="5" t="s">
        <v>213</v>
      </c>
      <c r="B20" s="84" t="s">
        <v>266</v>
      </c>
      <c r="C20" s="31">
        <v>42230</v>
      </c>
      <c r="D20" s="31">
        <v>44372</v>
      </c>
    </row>
    <row r="21" spans="1:4" ht="48.75" customHeight="1">
      <c r="A21" s="86" t="s">
        <v>267</v>
      </c>
      <c r="B21" s="85" t="s">
        <v>268</v>
      </c>
      <c r="C21" s="31">
        <v>12421</v>
      </c>
      <c r="D21" s="31">
        <v>13050</v>
      </c>
    </row>
    <row r="22" spans="1:4" ht="50.25" customHeight="1">
      <c r="A22" s="86" t="s">
        <v>269</v>
      </c>
      <c r="B22" s="85" t="s">
        <v>270</v>
      </c>
      <c r="C22" s="31">
        <v>78250</v>
      </c>
      <c r="D22" s="31">
        <v>82218</v>
      </c>
    </row>
    <row r="23" spans="1:4" ht="36" customHeight="1">
      <c r="A23" s="8" t="s">
        <v>80</v>
      </c>
      <c r="B23" s="42" t="s">
        <v>70</v>
      </c>
      <c r="C23" s="35">
        <f>C24</f>
        <v>18725.8</v>
      </c>
      <c r="D23" s="35">
        <f>D24</f>
        <v>18725.8</v>
      </c>
    </row>
    <row r="24" spans="1:4" s="13" customFormat="1" ht="30">
      <c r="A24" s="12" t="s">
        <v>78</v>
      </c>
      <c r="B24" s="43" t="s">
        <v>79</v>
      </c>
      <c r="C24" s="91">
        <v>18725.8</v>
      </c>
      <c r="D24" s="91">
        <v>18725.8</v>
      </c>
    </row>
    <row r="25" spans="1:4" ht="15">
      <c r="A25" s="8" t="s">
        <v>30</v>
      </c>
      <c r="B25" s="42" t="s">
        <v>8</v>
      </c>
      <c r="C25" s="35">
        <f>C26+C29+C30</f>
        <v>169270</v>
      </c>
      <c r="D25" s="35">
        <f>D26+D29+D30</f>
        <v>170622</v>
      </c>
    </row>
    <row r="26" spans="1:4" ht="30">
      <c r="A26" s="5" t="s">
        <v>65</v>
      </c>
      <c r="B26" s="44" t="s">
        <v>12</v>
      </c>
      <c r="C26" s="33">
        <f>C27+C28</f>
        <v>166700</v>
      </c>
      <c r="D26" s="33">
        <f>D27+D28</f>
        <v>168000</v>
      </c>
    </row>
    <row r="27" spans="1:4" ht="30">
      <c r="A27" s="5" t="s">
        <v>31</v>
      </c>
      <c r="B27" s="44" t="s">
        <v>18</v>
      </c>
      <c r="C27" s="33">
        <v>114800</v>
      </c>
      <c r="D27" s="33">
        <v>116000</v>
      </c>
    </row>
    <row r="28" spans="1:4" ht="45.75" customHeight="1">
      <c r="A28" s="5" t="s">
        <v>32</v>
      </c>
      <c r="B28" s="44" t="s">
        <v>19</v>
      </c>
      <c r="C28" s="33">
        <v>51900</v>
      </c>
      <c r="D28" s="33">
        <v>52000</v>
      </c>
    </row>
    <row r="29" spans="1:4" ht="1.5" customHeight="1" hidden="1">
      <c r="A29" s="5" t="s">
        <v>53</v>
      </c>
      <c r="B29" s="44" t="s">
        <v>54</v>
      </c>
      <c r="C29" s="33">
        <v>0</v>
      </c>
      <c r="D29" s="33">
        <v>0</v>
      </c>
    </row>
    <row r="30" spans="1:4" ht="30">
      <c r="A30" s="5" t="s">
        <v>71</v>
      </c>
      <c r="B30" s="44" t="s">
        <v>72</v>
      </c>
      <c r="C30" s="33">
        <v>2570</v>
      </c>
      <c r="D30" s="33">
        <v>2622</v>
      </c>
    </row>
    <row r="31" spans="1:4" ht="15">
      <c r="A31" s="9" t="s">
        <v>33</v>
      </c>
      <c r="B31" s="45" t="s">
        <v>2</v>
      </c>
      <c r="C31" s="30">
        <f>C32+C34+C37</f>
        <v>101178.4</v>
      </c>
      <c r="D31" s="30">
        <f>D32+D34+D37</f>
        <v>101720</v>
      </c>
    </row>
    <row r="32" spans="1:4" ht="15">
      <c r="A32" s="7" t="s">
        <v>34</v>
      </c>
      <c r="B32" s="6" t="s">
        <v>13</v>
      </c>
      <c r="C32" s="17">
        <f>C33</f>
        <v>38500</v>
      </c>
      <c r="D32" s="17">
        <f>D33</f>
        <v>39000</v>
      </c>
    </row>
    <row r="33" spans="1:4" ht="45">
      <c r="A33" s="5" t="s">
        <v>35</v>
      </c>
      <c r="B33" s="6" t="s">
        <v>14</v>
      </c>
      <c r="C33" s="17">
        <v>38500</v>
      </c>
      <c r="D33" s="17">
        <v>39000</v>
      </c>
    </row>
    <row r="34" spans="1:4" ht="15">
      <c r="A34" s="63" t="s">
        <v>155</v>
      </c>
      <c r="B34" s="64" t="s">
        <v>156</v>
      </c>
      <c r="C34" s="17">
        <f>C35+C36</f>
        <v>26458.4</v>
      </c>
      <c r="D34" s="17">
        <f>D35+D36</f>
        <v>26500</v>
      </c>
    </row>
    <row r="35" spans="1:4" ht="15">
      <c r="A35" s="63" t="s">
        <v>157</v>
      </c>
      <c r="B35" s="64" t="s">
        <v>158</v>
      </c>
      <c r="C35" s="31">
        <v>13358.4</v>
      </c>
      <c r="D35" s="31">
        <v>13400</v>
      </c>
    </row>
    <row r="36" spans="1:4" ht="15">
      <c r="A36" s="63" t="s">
        <v>159</v>
      </c>
      <c r="B36" s="64" t="s">
        <v>160</v>
      </c>
      <c r="C36" s="31">
        <v>13100</v>
      </c>
      <c r="D36" s="31">
        <v>13100</v>
      </c>
    </row>
    <row r="37" spans="1:4" ht="15">
      <c r="A37" s="5" t="s">
        <v>36</v>
      </c>
      <c r="B37" s="6" t="s">
        <v>15</v>
      </c>
      <c r="C37" s="31">
        <f>C38+C39</f>
        <v>36220</v>
      </c>
      <c r="D37" s="31">
        <f>D38+D39</f>
        <v>36220</v>
      </c>
    </row>
    <row r="38" spans="1:4" ht="30">
      <c r="A38" s="5" t="s">
        <v>252</v>
      </c>
      <c r="B38" s="6" t="s">
        <v>254</v>
      </c>
      <c r="C38" s="31">
        <v>30200</v>
      </c>
      <c r="D38" s="31">
        <v>30200</v>
      </c>
    </row>
    <row r="39" spans="1:4" ht="30">
      <c r="A39" s="5" t="s">
        <v>253</v>
      </c>
      <c r="B39" s="61" t="s">
        <v>255</v>
      </c>
      <c r="C39" s="31">
        <v>6020</v>
      </c>
      <c r="D39" s="31">
        <v>6020</v>
      </c>
    </row>
    <row r="40" spans="1:4" ht="15">
      <c r="A40" s="9" t="s">
        <v>37</v>
      </c>
      <c r="B40" s="45" t="s">
        <v>11</v>
      </c>
      <c r="C40" s="30">
        <f>C41+C42</f>
        <v>9604</v>
      </c>
      <c r="D40" s="30">
        <f>D41+D42</f>
        <v>9604</v>
      </c>
    </row>
    <row r="41" spans="1:4" ht="45">
      <c r="A41" s="5" t="s">
        <v>38</v>
      </c>
      <c r="B41" s="6" t="s">
        <v>21</v>
      </c>
      <c r="C41" s="17">
        <v>9594</v>
      </c>
      <c r="D41" s="17">
        <v>9594</v>
      </c>
    </row>
    <row r="42" spans="1:4" ht="34.5" customHeight="1">
      <c r="A42" s="5" t="s">
        <v>39</v>
      </c>
      <c r="B42" s="6" t="s">
        <v>16</v>
      </c>
      <c r="C42" s="17">
        <v>10</v>
      </c>
      <c r="D42" s="17">
        <v>10</v>
      </c>
    </row>
    <row r="43" spans="1:4" ht="37.5" customHeight="1">
      <c r="A43" s="9" t="s">
        <v>215</v>
      </c>
      <c r="B43" s="45" t="s">
        <v>256</v>
      </c>
      <c r="C43" s="30">
        <v>0</v>
      </c>
      <c r="D43" s="30">
        <v>0</v>
      </c>
    </row>
    <row r="44" spans="1:4" ht="15">
      <c r="A44" s="7"/>
      <c r="B44" s="22" t="s">
        <v>99</v>
      </c>
      <c r="C44" s="29">
        <f>C45+C63+C65+C76+C87+C115</f>
        <v>218963.9</v>
      </c>
      <c r="D44" s="29">
        <f>D45+D63+D65+D76+D87+D115</f>
        <v>209698.50000000003</v>
      </c>
    </row>
    <row r="45" spans="1:4" ht="45">
      <c r="A45" s="8" t="s">
        <v>40</v>
      </c>
      <c r="B45" s="45" t="s">
        <v>3</v>
      </c>
      <c r="C45" s="30">
        <f>C46+C48+C57+C60</f>
        <v>135919.9</v>
      </c>
      <c r="D45" s="30">
        <f>D46+D48+D57+D60</f>
        <v>130123.1</v>
      </c>
    </row>
    <row r="46" spans="1:4" ht="66" customHeight="1">
      <c r="A46" s="5" t="s">
        <v>112</v>
      </c>
      <c r="B46" s="15" t="s">
        <v>114</v>
      </c>
      <c r="C46" s="31">
        <f>C47</f>
        <v>13</v>
      </c>
      <c r="D46" s="31">
        <f>D47</f>
        <v>13</v>
      </c>
    </row>
    <row r="47" spans="1:4" ht="45" customHeight="1">
      <c r="A47" s="5" t="s">
        <v>113</v>
      </c>
      <c r="B47" s="46" t="s">
        <v>115</v>
      </c>
      <c r="C47" s="31">
        <v>13</v>
      </c>
      <c r="D47" s="31">
        <v>13</v>
      </c>
    </row>
    <row r="48" spans="1:4" ht="77.25" customHeight="1">
      <c r="A48" s="5" t="s">
        <v>41</v>
      </c>
      <c r="B48" s="6" t="s">
        <v>66</v>
      </c>
      <c r="C48" s="17">
        <f>C49+C51+C53+C55</f>
        <v>122198</v>
      </c>
      <c r="D48" s="17">
        <f>D49+D51+D53+D55</f>
        <v>117434</v>
      </c>
    </row>
    <row r="49" spans="1:4" ht="60">
      <c r="A49" s="5" t="s">
        <v>42</v>
      </c>
      <c r="B49" s="6" t="s">
        <v>10</v>
      </c>
      <c r="C49" s="17">
        <f>C50</f>
        <v>112304</v>
      </c>
      <c r="D49" s="17">
        <f>D50</f>
        <v>107862</v>
      </c>
    </row>
    <row r="50" spans="1:4" ht="75">
      <c r="A50" s="5" t="s">
        <v>60</v>
      </c>
      <c r="B50" s="6" t="s">
        <v>20</v>
      </c>
      <c r="C50" s="17">
        <v>112304</v>
      </c>
      <c r="D50" s="17">
        <v>107862</v>
      </c>
    </row>
    <row r="51" spans="1:4" ht="75">
      <c r="A51" s="5" t="s">
        <v>56</v>
      </c>
      <c r="B51" s="6" t="s">
        <v>58</v>
      </c>
      <c r="C51" s="17">
        <f>C52</f>
        <v>1131</v>
      </c>
      <c r="D51" s="17">
        <f>D52</f>
        <v>1009</v>
      </c>
    </row>
    <row r="52" spans="1:4" ht="75">
      <c r="A52" s="5" t="s">
        <v>55</v>
      </c>
      <c r="B52" s="6" t="s">
        <v>67</v>
      </c>
      <c r="C52" s="17">
        <v>1131</v>
      </c>
      <c r="D52" s="17">
        <v>1009</v>
      </c>
    </row>
    <row r="53" spans="1:4" ht="76.5" customHeight="1">
      <c r="A53" s="5" t="s">
        <v>43</v>
      </c>
      <c r="B53" s="6" t="s">
        <v>257</v>
      </c>
      <c r="C53" s="17">
        <f>C54</f>
        <v>475</v>
      </c>
      <c r="D53" s="17">
        <f>D54</f>
        <v>475</v>
      </c>
    </row>
    <row r="54" spans="1:4" ht="60">
      <c r="A54" s="5" t="s">
        <v>44</v>
      </c>
      <c r="B54" s="6" t="s">
        <v>59</v>
      </c>
      <c r="C54" s="17">
        <v>475</v>
      </c>
      <c r="D54" s="17">
        <v>475</v>
      </c>
    </row>
    <row r="55" spans="1:4" ht="45">
      <c r="A55" s="5" t="s">
        <v>73</v>
      </c>
      <c r="B55" s="6" t="s">
        <v>76</v>
      </c>
      <c r="C55" s="17">
        <f>C56</f>
        <v>8288</v>
      </c>
      <c r="D55" s="17">
        <f>D56</f>
        <v>8088</v>
      </c>
    </row>
    <row r="56" spans="1:4" ht="29.25" customHeight="1">
      <c r="A56" s="5" t="s">
        <v>74</v>
      </c>
      <c r="B56" s="6" t="s">
        <v>75</v>
      </c>
      <c r="C56" s="17">
        <v>8288</v>
      </c>
      <c r="D56" s="17">
        <v>8088</v>
      </c>
    </row>
    <row r="57" spans="1:4" ht="36.75" customHeight="1" hidden="1">
      <c r="A57" s="5" t="s">
        <v>242</v>
      </c>
      <c r="B57" s="21" t="s">
        <v>243</v>
      </c>
      <c r="C57" s="17">
        <f>SUM(C58)</f>
        <v>0</v>
      </c>
      <c r="D57" s="17">
        <f>SUM(D58)</f>
        <v>0</v>
      </c>
    </row>
    <row r="58" spans="1:4" ht="46.5" customHeight="1" hidden="1">
      <c r="A58" s="5" t="s">
        <v>258</v>
      </c>
      <c r="B58" s="21" t="s">
        <v>219</v>
      </c>
      <c r="C58" s="17">
        <f>C59</f>
        <v>0</v>
      </c>
      <c r="D58" s="17">
        <f>D59</f>
        <v>0</v>
      </c>
    </row>
    <row r="59" spans="1:4" ht="48.75" customHeight="1" hidden="1">
      <c r="A59" s="5" t="s">
        <v>218</v>
      </c>
      <c r="B59" s="21" t="s">
        <v>220</v>
      </c>
      <c r="C59" s="17">
        <v>0</v>
      </c>
      <c r="D59" s="17">
        <v>0</v>
      </c>
    </row>
    <row r="60" spans="1:4" ht="78.75" customHeight="1">
      <c r="A60" s="5" t="s">
        <v>81</v>
      </c>
      <c r="B60" s="15" t="s">
        <v>83</v>
      </c>
      <c r="C60" s="17">
        <f>C61+C62</f>
        <v>13708.9</v>
      </c>
      <c r="D60" s="17">
        <f>D61+D62</f>
        <v>12676.1</v>
      </c>
    </row>
    <row r="61" spans="1:4" ht="75">
      <c r="A61" s="5" t="s">
        <v>82</v>
      </c>
      <c r="B61" s="16" t="s">
        <v>84</v>
      </c>
      <c r="C61" s="17">
        <v>11088</v>
      </c>
      <c r="D61" s="17">
        <v>11088</v>
      </c>
    </row>
    <row r="62" spans="1:4" ht="93" customHeight="1">
      <c r="A62" s="12" t="s">
        <v>237</v>
      </c>
      <c r="B62" s="16" t="s">
        <v>238</v>
      </c>
      <c r="C62" s="31">
        <v>2620.9</v>
      </c>
      <c r="D62" s="31">
        <v>1588.1</v>
      </c>
    </row>
    <row r="63" spans="1:4" ht="20.25" customHeight="1">
      <c r="A63" s="8" t="s">
        <v>45</v>
      </c>
      <c r="B63" s="45" t="s">
        <v>4</v>
      </c>
      <c r="C63" s="30">
        <f>C64</f>
        <v>5335.7</v>
      </c>
      <c r="D63" s="30">
        <f>D64</f>
        <v>5008.7</v>
      </c>
    </row>
    <row r="64" spans="1:4" ht="15">
      <c r="A64" s="12" t="s">
        <v>46</v>
      </c>
      <c r="B64" s="62" t="s">
        <v>5</v>
      </c>
      <c r="C64" s="31">
        <v>5335.7</v>
      </c>
      <c r="D64" s="31">
        <v>5008.7</v>
      </c>
    </row>
    <row r="65" spans="1:4" ht="30">
      <c r="A65" s="8" t="s">
        <v>47</v>
      </c>
      <c r="B65" s="45" t="s">
        <v>145</v>
      </c>
      <c r="C65" s="30">
        <f>C66+C71</f>
        <v>156</v>
      </c>
      <c r="D65" s="30">
        <f>D66+D71</f>
        <v>156</v>
      </c>
    </row>
    <row r="66" spans="1:4" ht="15">
      <c r="A66" s="5" t="s">
        <v>97</v>
      </c>
      <c r="B66" s="21" t="s">
        <v>93</v>
      </c>
      <c r="C66" s="31">
        <f>C67+C69</f>
        <v>5</v>
      </c>
      <c r="D66" s="31">
        <f>D67+D69</f>
        <v>5</v>
      </c>
    </row>
    <row r="67" spans="1:4" ht="15">
      <c r="A67" s="5" t="s">
        <v>95</v>
      </c>
      <c r="B67" s="21" t="s">
        <v>94</v>
      </c>
      <c r="C67" s="31">
        <f>C68</f>
        <v>5</v>
      </c>
      <c r="D67" s="31">
        <f>D68</f>
        <v>5</v>
      </c>
    </row>
    <row r="68" spans="1:4" ht="45">
      <c r="A68" s="5" t="s">
        <v>90</v>
      </c>
      <c r="B68" s="21" t="s">
        <v>96</v>
      </c>
      <c r="C68" s="17">
        <v>5</v>
      </c>
      <c r="D68" s="17">
        <v>5</v>
      </c>
    </row>
    <row r="69" spans="1:4" ht="15">
      <c r="A69" s="5" t="s">
        <v>116</v>
      </c>
      <c r="B69" s="21" t="s">
        <v>118</v>
      </c>
      <c r="C69" s="17">
        <f>C70</f>
        <v>0</v>
      </c>
      <c r="D69" s="17">
        <f>D70</f>
        <v>0</v>
      </c>
    </row>
    <row r="70" spans="1:4" ht="30">
      <c r="A70" s="5" t="s">
        <v>117</v>
      </c>
      <c r="B70" s="21" t="s">
        <v>119</v>
      </c>
      <c r="C70" s="17">
        <v>0</v>
      </c>
      <c r="D70" s="17">
        <v>0</v>
      </c>
    </row>
    <row r="71" spans="1:4" ht="15">
      <c r="A71" s="5" t="s">
        <v>63</v>
      </c>
      <c r="B71" s="6" t="s">
        <v>64</v>
      </c>
      <c r="C71" s="17">
        <f>C75+C72</f>
        <v>151</v>
      </c>
      <c r="D71" s="17">
        <f>D75+D72</f>
        <v>151</v>
      </c>
    </row>
    <row r="72" spans="1:4" ht="30">
      <c r="A72" s="5" t="s">
        <v>147</v>
      </c>
      <c r="B72" s="60" t="s">
        <v>148</v>
      </c>
      <c r="C72" s="17">
        <f>SUM(C73)</f>
        <v>1</v>
      </c>
      <c r="D72" s="17">
        <f>SUM(D73)</f>
        <v>1</v>
      </c>
    </row>
    <row r="73" spans="1:4" ht="30">
      <c r="A73" s="5" t="s">
        <v>149</v>
      </c>
      <c r="B73" s="61" t="s">
        <v>150</v>
      </c>
      <c r="C73" s="17">
        <v>1</v>
      </c>
      <c r="D73" s="17">
        <v>1</v>
      </c>
    </row>
    <row r="74" spans="1:4" ht="15">
      <c r="A74" s="5" t="s">
        <v>91</v>
      </c>
      <c r="B74" s="21" t="s">
        <v>92</v>
      </c>
      <c r="C74" s="17">
        <f>C75</f>
        <v>150</v>
      </c>
      <c r="D74" s="17">
        <f>D75</f>
        <v>150</v>
      </c>
    </row>
    <row r="75" spans="1:4" ht="18" customHeight="1">
      <c r="A75" s="5" t="s">
        <v>62</v>
      </c>
      <c r="B75" s="6" t="s">
        <v>61</v>
      </c>
      <c r="C75" s="17">
        <v>150</v>
      </c>
      <c r="D75" s="17">
        <v>150</v>
      </c>
    </row>
    <row r="76" spans="1:4" ht="30">
      <c r="A76" s="8" t="s">
        <v>48</v>
      </c>
      <c r="B76" s="45" t="s">
        <v>6</v>
      </c>
      <c r="C76" s="30">
        <f>C77+C79+C81+C84</f>
        <v>72100</v>
      </c>
      <c r="D76" s="30">
        <f>D77+D79+D81+D84</f>
        <v>69003</v>
      </c>
    </row>
    <row r="77" spans="1:4" ht="15">
      <c r="A77" s="5" t="s">
        <v>49</v>
      </c>
      <c r="B77" s="6" t="s">
        <v>9</v>
      </c>
      <c r="C77" s="17">
        <f>C78</f>
        <v>59640</v>
      </c>
      <c r="D77" s="17">
        <f>D78</f>
        <v>56210</v>
      </c>
    </row>
    <row r="78" spans="1:4" ht="30">
      <c r="A78" s="5" t="s">
        <v>50</v>
      </c>
      <c r="B78" s="6" t="s">
        <v>17</v>
      </c>
      <c r="C78" s="17">
        <v>59640</v>
      </c>
      <c r="D78" s="17">
        <v>56210</v>
      </c>
    </row>
    <row r="79" spans="1:4" ht="92.25" customHeight="1">
      <c r="A79" s="5" t="s">
        <v>89</v>
      </c>
      <c r="B79" s="47" t="s">
        <v>125</v>
      </c>
      <c r="C79" s="17">
        <f>C80</f>
        <v>1126</v>
      </c>
      <c r="D79" s="17">
        <f>D80</f>
        <v>1110</v>
      </c>
    </row>
    <row r="80" spans="1:4" ht="94.5" customHeight="1">
      <c r="A80" s="5" t="s">
        <v>77</v>
      </c>
      <c r="B80" s="51" t="s">
        <v>126</v>
      </c>
      <c r="C80" s="17">
        <v>1126</v>
      </c>
      <c r="D80" s="17">
        <v>1110</v>
      </c>
    </row>
    <row r="81" spans="1:4" ht="33.75" customHeight="1">
      <c r="A81" s="5" t="s">
        <v>161</v>
      </c>
      <c r="B81" s="6" t="s">
        <v>85</v>
      </c>
      <c r="C81" s="17">
        <f>C82+C83</f>
        <v>10516</v>
      </c>
      <c r="D81" s="17">
        <f>D82+D83</f>
        <v>10738</v>
      </c>
    </row>
    <row r="82" spans="1:4" ht="48" customHeight="1">
      <c r="A82" s="5" t="s">
        <v>162</v>
      </c>
      <c r="B82" s="6" t="s">
        <v>86</v>
      </c>
      <c r="C82" s="17">
        <v>10516</v>
      </c>
      <c r="D82" s="17">
        <v>10738</v>
      </c>
    </row>
    <row r="83" spans="1:4" ht="48" customHeight="1" hidden="1">
      <c r="A83" s="5" t="s">
        <v>163</v>
      </c>
      <c r="B83" s="56" t="s">
        <v>130</v>
      </c>
      <c r="C83" s="17">
        <v>0</v>
      </c>
      <c r="D83" s="17">
        <v>0</v>
      </c>
    </row>
    <row r="84" spans="1:4" ht="48" customHeight="1">
      <c r="A84" s="5" t="s">
        <v>166</v>
      </c>
      <c r="B84" s="21" t="s">
        <v>167</v>
      </c>
      <c r="C84" s="17">
        <f>SUM(C85)</f>
        <v>818</v>
      </c>
      <c r="D84" s="17">
        <f>SUM(D85)</f>
        <v>945</v>
      </c>
    </row>
    <row r="85" spans="1:4" ht="78.75" customHeight="1">
      <c r="A85" s="5" t="s">
        <v>168</v>
      </c>
      <c r="B85" s="73" t="s">
        <v>169</v>
      </c>
      <c r="C85" s="17">
        <v>818</v>
      </c>
      <c r="D85" s="17">
        <v>945</v>
      </c>
    </row>
    <row r="86" spans="1:4" ht="15" customHeight="1">
      <c r="A86" s="8" t="s">
        <v>216</v>
      </c>
      <c r="B86" s="45" t="s">
        <v>217</v>
      </c>
      <c r="C86" s="30">
        <v>0</v>
      </c>
      <c r="D86" s="30">
        <v>0</v>
      </c>
    </row>
    <row r="87" spans="1:5" ht="15">
      <c r="A87" s="8" t="s">
        <v>51</v>
      </c>
      <c r="B87" s="45" t="s">
        <v>7</v>
      </c>
      <c r="C87" s="30">
        <f>SUM(C88:C114)</f>
        <v>5452.3</v>
      </c>
      <c r="D87" s="30">
        <f>SUM(D88:D114)</f>
        <v>5407.7</v>
      </c>
      <c r="E87" s="13"/>
    </row>
    <row r="88" spans="1:5" ht="76.5" customHeight="1">
      <c r="A88" s="12" t="s">
        <v>170</v>
      </c>
      <c r="B88" s="65" t="s">
        <v>205</v>
      </c>
      <c r="C88" s="31">
        <v>116.9</v>
      </c>
      <c r="D88" s="31">
        <v>116.9</v>
      </c>
      <c r="E88" s="13"/>
    </row>
    <row r="89" spans="1:5" ht="105.75" customHeight="1">
      <c r="A89" s="12" t="s">
        <v>223</v>
      </c>
      <c r="B89" s="65" t="s">
        <v>224</v>
      </c>
      <c r="C89" s="31">
        <v>0.7</v>
      </c>
      <c r="D89" s="31">
        <v>0.7</v>
      </c>
      <c r="E89" s="13"/>
    </row>
    <row r="90" spans="1:4" ht="90">
      <c r="A90" s="12" t="s">
        <v>171</v>
      </c>
      <c r="B90" s="74" t="s">
        <v>204</v>
      </c>
      <c r="C90" s="31">
        <v>285.7</v>
      </c>
      <c r="D90" s="31">
        <v>285.7</v>
      </c>
    </row>
    <row r="91" spans="1:4" ht="90">
      <c r="A91" s="12" t="s">
        <v>225</v>
      </c>
      <c r="B91" s="79" t="s">
        <v>226</v>
      </c>
      <c r="C91" s="31">
        <v>20</v>
      </c>
      <c r="D91" s="31">
        <v>20</v>
      </c>
    </row>
    <row r="92" spans="1:4" ht="81.75" customHeight="1">
      <c r="A92" s="12" t="s">
        <v>172</v>
      </c>
      <c r="B92" s="75" t="s">
        <v>173</v>
      </c>
      <c r="C92" s="31">
        <v>18.5</v>
      </c>
      <c r="D92" s="31">
        <v>18.5</v>
      </c>
    </row>
    <row r="93" spans="1:4" ht="68.25" customHeight="1">
      <c r="A93" s="12" t="s">
        <v>174</v>
      </c>
      <c r="B93" s="67" t="s">
        <v>203</v>
      </c>
      <c r="C93" s="31">
        <v>0</v>
      </c>
      <c r="D93" s="31">
        <v>0</v>
      </c>
    </row>
    <row r="94" spans="1:4" ht="93.75" customHeight="1">
      <c r="A94" s="12" t="s">
        <v>227</v>
      </c>
      <c r="B94" s="80" t="s">
        <v>228</v>
      </c>
      <c r="C94" s="31">
        <v>41</v>
      </c>
      <c r="D94" s="31">
        <v>41</v>
      </c>
    </row>
    <row r="95" spans="1:4" ht="82.5" customHeight="1">
      <c r="A95" s="12" t="s">
        <v>229</v>
      </c>
      <c r="B95" s="79" t="s">
        <v>230</v>
      </c>
      <c r="C95" s="31">
        <v>35.3</v>
      </c>
      <c r="D95" s="31">
        <v>35.3</v>
      </c>
    </row>
    <row r="96" spans="1:4" ht="77.25" customHeight="1">
      <c r="A96" s="12" t="s">
        <v>175</v>
      </c>
      <c r="B96" s="67" t="s">
        <v>202</v>
      </c>
      <c r="C96" s="31">
        <v>0</v>
      </c>
      <c r="D96" s="31">
        <v>0</v>
      </c>
    </row>
    <row r="97" spans="1:4" ht="90">
      <c r="A97" s="12" t="s">
        <v>176</v>
      </c>
      <c r="B97" s="65" t="s">
        <v>201</v>
      </c>
      <c r="C97" s="31">
        <v>486.3</v>
      </c>
      <c r="D97" s="31">
        <v>486.9</v>
      </c>
    </row>
    <row r="98" spans="1:4" ht="75">
      <c r="A98" s="12" t="s">
        <v>231</v>
      </c>
      <c r="B98" s="79" t="s">
        <v>232</v>
      </c>
      <c r="C98" s="31">
        <v>1.5</v>
      </c>
      <c r="D98" s="31">
        <v>1.5</v>
      </c>
    </row>
    <row r="99" spans="1:4" ht="81" customHeight="1">
      <c r="A99" s="12" t="s">
        <v>244</v>
      </c>
      <c r="B99" s="51" t="s">
        <v>245</v>
      </c>
      <c r="C99" s="31">
        <v>1.7</v>
      </c>
      <c r="D99" s="31">
        <v>1.7</v>
      </c>
    </row>
    <row r="100" spans="1:4" ht="90">
      <c r="A100" s="12" t="s">
        <v>233</v>
      </c>
      <c r="B100" s="79" t="s">
        <v>234</v>
      </c>
      <c r="C100" s="31">
        <v>233.9</v>
      </c>
      <c r="D100" s="31">
        <v>233.9</v>
      </c>
    </row>
    <row r="101" spans="1:4" ht="105">
      <c r="A101" s="12" t="s">
        <v>177</v>
      </c>
      <c r="B101" s="69" t="s">
        <v>200</v>
      </c>
      <c r="C101" s="31">
        <v>37.6</v>
      </c>
      <c r="D101" s="31">
        <v>37.6</v>
      </c>
    </row>
    <row r="102" spans="1:4" s="13" customFormat="1" ht="78" customHeight="1">
      <c r="A102" s="12" t="s">
        <v>178</v>
      </c>
      <c r="B102" s="67" t="s">
        <v>199</v>
      </c>
      <c r="C102" s="31">
        <v>3.6</v>
      </c>
      <c r="D102" s="31">
        <v>3.6</v>
      </c>
    </row>
    <row r="103" spans="1:4" s="13" customFormat="1" ht="123.75" customHeight="1">
      <c r="A103" s="12" t="s">
        <v>273</v>
      </c>
      <c r="B103" s="51" t="s">
        <v>274</v>
      </c>
      <c r="C103" s="31">
        <v>23.7</v>
      </c>
      <c r="D103" s="31">
        <v>23.7</v>
      </c>
    </row>
    <row r="104" spans="1:4" s="13" customFormat="1" ht="93.75" customHeight="1">
      <c r="A104" s="12" t="s">
        <v>179</v>
      </c>
      <c r="B104" s="67" t="s">
        <v>198</v>
      </c>
      <c r="C104" s="31">
        <v>36.8</v>
      </c>
      <c r="D104" s="31">
        <v>38.3</v>
      </c>
    </row>
    <row r="105" spans="1:4" ht="75">
      <c r="A105" s="76" t="s">
        <v>180</v>
      </c>
      <c r="B105" s="69" t="s">
        <v>197</v>
      </c>
      <c r="C105" s="31">
        <v>809.1</v>
      </c>
      <c r="D105" s="31">
        <v>809.1</v>
      </c>
    </row>
    <row r="106" spans="1:4" ht="96" customHeight="1">
      <c r="A106" s="12" t="s">
        <v>181</v>
      </c>
      <c r="B106" s="66" t="s">
        <v>196</v>
      </c>
      <c r="C106" s="31">
        <v>2203.5</v>
      </c>
      <c r="D106" s="31">
        <v>2203.5</v>
      </c>
    </row>
    <row r="107" spans="1:4" ht="151.5" customHeight="1">
      <c r="A107" s="12" t="s">
        <v>275</v>
      </c>
      <c r="B107" s="47" t="s">
        <v>276</v>
      </c>
      <c r="C107" s="31">
        <v>40</v>
      </c>
      <c r="D107" s="31">
        <v>0</v>
      </c>
    </row>
    <row r="108" spans="1:4" ht="142.5" customHeight="1">
      <c r="A108" s="12" t="s">
        <v>246</v>
      </c>
      <c r="B108" s="51" t="s">
        <v>247</v>
      </c>
      <c r="C108" s="31">
        <v>42.3</v>
      </c>
      <c r="D108" s="31">
        <v>35.6</v>
      </c>
    </row>
    <row r="109" spans="1:4" ht="61.5" customHeight="1">
      <c r="A109" s="12" t="s">
        <v>277</v>
      </c>
      <c r="B109" s="87" t="s">
        <v>182</v>
      </c>
      <c r="C109" s="31">
        <v>178.2</v>
      </c>
      <c r="D109" s="31">
        <v>178.2</v>
      </c>
    </row>
    <row r="110" spans="1:4" ht="78.75" customHeight="1">
      <c r="A110" s="12" t="s">
        <v>183</v>
      </c>
      <c r="B110" s="68" t="s">
        <v>184</v>
      </c>
      <c r="C110" s="31">
        <v>151</v>
      </c>
      <c r="D110" s="31">
        <v>151</v>
      </c>
    </row>
    <row r="111" spans="1:4" ht="63.75" customHeight="1">
      <c r="A111" s="12" t="s">
        <v>235</v>
      </c>
      <c r="B111" s="66" t="s">
        <v>236</v>
      </c>
      <c r="C111" s="31">
        <v>160</v>
      </c>
      <c r="D111" s="31">
        <v>160</v>
      </c>
    </row>
    <row r="112" spans="1:4" ht="63.75" customHeight="1">
      <c r="A112" s="12" t="s">
        <v>185</v>
      </c>
      <c r="B112" s="70" t="s">
        <v>186</v>
      </c>
      <c r="C112" s="31">
        <v>20</v>
      </c>
      <c r="D112" s="31">
        <v>20</v>
      </c>
    </row>
    <row r="113" spans="1:4" ht="60.75" customHeight="1">
      <c r="A113" s="12" t="s">
        <v>187</v>
      </c>
      <c r="B113" s="74" t="s">
        <v>188</v>
      </c>
      <c r="C113" s="31">
        <v>5</v>
      </c>
      <c r="D113" s="31">
        <v>5</v>
      </c>
    </row>
    <row r="114" spans="1:4" ht="60.75" customHeight="1">
      <c r="A114" s="12" t="s">
        <v>189</v>
      </c>
      <c r="B114" s="69" t="s">
        <v>190</v>
      </c>
      <c r="C114" s="31">
        <v>500</v>
      </c>
      <c r="D114" s="31">
        <v>500</v>
      </c>
    </row>
    <row r="115" spans="1:4" ht="19.5" customHeight="1">
      <c r="A115" s="8" t="s">
        <v>151</v>
      </c>
      <c r="B115" s="45" t="s">
        <v>152</v>
      </c>
      <c r="C115" s="30">
        <f>SUM(C116)</f>
        <v>0</v>
      </c>
      <c r="D115" s="30">
        <f>SUM(D116)</f>
        <v>0</v>
      </c>
    </row>
    <row r="116" spans="1:4" ht="15" customHeight="1">
      <c r="A116" s="12" t="s">
        <v>153</v>
      </c>
      <c r="B116" s="62" t="s">
        <v>154</v>
      </c>
      <c r="C116" s="31">
        <v>0</v>
      </c>
      <c r="D116" s="31">
        <v>0</v>
      </c>
    </row>
    <row r="117" spans="1:5" ht="14.25" customHeight="1">
      <c r="A117" s="23" t="s">
        <v>52</v>
      </c>
      <c r="B117" s="48" t="s">
        <v>57</v>
      </c>
      <c r="C117" s="34">
        <f>SUM(C118)</f>
        <v>3454485.1999999997</v>
      </c>
      <c r="D117" s="34">
        <f>SUM(D118)</f>
        <v>3355557.3999999994</v>
      </c>
      <c r="E117" s="57"/>
    </row>
    <row r="118" spans="1:5" ht="32.25" customHeight="1">
      <c r="A118" s="26" t="s">
        <v>100</v>
      </c>
      <c r="B118" s="49" t="s">
        <v>101</v>
      </c>
      <c r="C118" s="24">
        <f>SUM(C119,C122,C138,C146)</f>
        <v>3454485.1999999997</v>
      </c>
      <c r="D118" s="24">
        <f>SUM(D119,D122,D138,D146)</f>
        <v>3355557.3999999994</v>
      </c>
      <c r="E118" s="57"/>
    </row>
    <row r="119" spans="1:5" ht="15">
      <c r="A119" s="52" t="s">
        <v>131</v>
      </c>
      <c r="B119" s="53" t="s">
        <v>127</v>
      </c>
      <c r="C119" s="54">
        <f>SUM(C120:C121)</f>
        <v>509252.8</v>
      </c>
      <c r="D119" s="54">
        <f>SUM(D120:D121)</f>
        <v>598637</v>
      </c>
      <c r="E119" s="57"/>
    </row>
    <row r="120" spans="1:5" ht="32.25" customHeight="1">
      <c r="A120" s="27" t="s">
        <v>132</v>
      </c>
      <c r="B120" s="14" t="s">
        <v>195</v>
      </c>
      <c r="C120" s="92">
        <v>509252.8</v>
      </c>
      <c r="D120" s="92">
        <v>598637</v>
      </c>
      <c r="E120" s="57"/>
    </row>
    <row r="121" spans="1:5" ht="30">
      <c r="A121" s="27" t="s">
        <v>133</v>
      </c>
      <c r="B121" s="14" t="s">
        <v>102</v>
      </c>
      <c r="C121" s="92">
        <v>0</v>
      </c>
      <c r="D121" s="92">
        <v>0</v>
      </c>
      <c r="E121" s="57"/>
    </row>
    <row r="122" spans="1:5" ht="30">
      <c r="A122" s="52" t="s">
        <v>134</v>
      </c>
      <c r="B122" s="55" t="s">
        <v>103</v>
      </c>
      <c r="C122" s="54">
        <f>SUM(C123:C137)</f>
        <v>422572.5</v>
      </c>
      <c r="D122" s="54">
        <f>SUM(D123:D137)</f>
        <v>233656</v>
      </c>
      <c r="E122" s="57"/>
    </row>
    <row r="123" spans="1:5" ht="60">
      <c r="A123" s="93" t="s">
        <v>278</v>
      </c>
      <c r="B123" s="94" t="s">
        <v>279</v>
      </c>
      <c r="C123" s="92">
        <v>62487</v>
      </c>
      <c r="D123" s="92">
        <v>0</v>
      </c>
      <c r="E123" s="57"/>
    </row>
    <row r="124" spans="1:5" ht="35.25" customHeight="1">
      <c r="A124" s="81" t="s">
        <v>250</v>
      </c>
      <c r="B124" s="47" t="s">
        <v>251</v>
      </c>
      <c r="C124" s="96">
        <v>0</v>
      </c>
      <c r="D124" s="96">
        <v>0</v>
      </c>
      <c r="E124" s="57"/>
    </row>
    <row r="125" spans="1:5" ht="93" customHeight="1">
      <c r="A125" s="27" t="s">
        <v>212</v>
      </c>
      <c r="B125" s="84" t="s">
        <v>271</v>
      </c>
      <c r="C125" s="25">
        <v>0</v>
      </c>
      <c r="D125" s="25">
        <v>0</v>
      </c>
      <c r="E125" s="57"/>
    </row>
    <row r="126" spans="1:5" ht="75">
      <c r="A126" s="27" t="s">
        <v>164</v>
      </c>
      <c r="B126" s="67" t="s">
        <v>165</v>
      </c>
      <c r="C126" s="25">
        <v>0</v>
      </c>
      <c r="D126" s="25">
        <v>0</v>
      </c>
      <c r="E126" s="57"/>
    </row>
    <row r="127" spans="1:5" ht="45">
      <c r="A127" s="93" t="s">
        <v>280</v>
      </c>
      <c r="B127" s="95" t="s">
        <v>281</v>
      </c>
      <c r="C127" s="92">
        <v>69148.2</v>
      </c>
      <c r="D127" s="92">
        <v>69148.2</v>
      </c>
      <c r="E127" s="57"/>
    </row>
    <row r="128" spans="1:5" ht="60">
      <c r="A128" s="81" t="s">
        <v>261</v>
      </c>
      <c r="B128" s="83" t="s">
        <v>262</v>
      </c>
      <c r="C128" s="88">
        <v>1750</v>
      </c>
      <c r="D128" s="88">
        <v>2113.8</v>
      </c>
      <c r="E128" s="57"/>
    </row>
    <row r="129" spans="1:5" ht="64.5" customHeight="1">
      <c r="A129" s="71" t="s">
        <v>191</v>
      </c>
      <c r="B129" s="56" t="s">
        <v>192</v>
      </c>
      <c r="C129" s="88">
        <v>42534.9</v>
      </c>
      <c r="D129" s="88">
        <v>41892.4</v>
      </c>
      <c r="E129" s="59"/>
    </row>
    <row r="130" spans="1:5" ht="63.75" customHeight="1">
      <c r="A130" s="27" t="s">
        <v>193</v>
      </c>
      <c r="B130" s="28" t="s">
        <v>194</v>
      </c>
      <c r="C130" s="89">
        <v>899.2</v>
      </c>
      <c r="D130" s="89">
        <v>709.1</v>
      </c>
      <c r="E130" s="59"/>
    </row>
    <row r="131" spans="1:5" ht="30">
      <c r="A131" s="27" t="s">
        <v>135</v>
      </c>
      <c r="B131" s="14" t="s">
        <v>129</v>
      </c>
      <c r="C131" s="90">
        <v>1474.1</v>
      </c>
      <c r="D131" s="90">
        <v>1612.3</v>
      </c>
      <c r="E131" s="59"/>
    </row>
    <row r="132" spans="1:5" ht="30">
      <c r="A132" s="27" t="s">
        <v>221</v>
      </c>
      <c r="B132" s="14" t="s">
        <v>222</v>
      </c>
      <c r="C132" s="88">
        <v>177.9</v>
      </c>
      <c r="D132" s="88">
        <v>182.6</v>
      </c>
      <c r="E132" s="59"/>
    </row>
    <row r="133" spans="1:5" ht="31.5" customHeight="1">
      <c r="A133" s="27" t="s">
        <v>240</v>
      </c>
      <c r="B133" s="28" t="s">
        <v>241</v>
      </c>
      <c r="C133" s="58">
        <v>0</v>
      </c>
      <c r="D133" s="58">
        <v>0</v>
      </c>
      <c r="E133" s="57"/>
    </row>
    <row r="134" spans="1:5" ht="31.5" customHeight="1">
      <c r="A134" s="27" t="s">
        <v>144</v>
      </c>
      <c r="B134" s="28" t="s">
        <v>146</v>
      </c>
      <c r="C134" s="88">
        <v>0</v>
      </c>
      <c r="D134" s="88">
        <v>0</v>
      </c>
      <c r="E134" s="59"/>
    </row>
    <row r="135" spans="1:5" ht="31.5" customHeight="1">
      <c r="A135" s="27" t="s">
        <v>259</v>
      </c>
      <c r="B135" s="82" t="s">
        <v>260</v>
      </c>
      <c r="C135" s="58">
        <v>0</v>
      </c>
      <c r="D135" s="58">
        <v>0</v>
      </c>
      <c r="E135" s="59"/>
    </row>
    <row r="136" spans="1:5" ht="31.5" customHeight="1">
      <c r="A136" s="27" t="s">
        <v>248</v>
      </c>
      <c r="B136" s="28" t="s">
        <v>249</v>
      </c>
      <c r="C136" s="88">
        <v>41258.8</v>
      </c>
      <c r="D136" s="88">
        <v>0</v>
      </c>
      <c r="E136" s="59"/>
    </row>
    <row r="137" spans="1:5" ht="20.25" customHeight="1">
      <c r="A137" s="27" t="s">
        <v>136</v>
      </c>
      <c r="B137" s="14" t="s">
        <v>104</v>
      </c>
      <c r="C137" s="58">
        <v>202842.4</v>
      </c>
      <c r="D137" s="58">
        <v>117997.6</v>
      </c>
      <c r="E137" s="59"/>
    </row>
    <row r="138" spans="1:5" ht="15">
      <c r="A138" s="52" t="s">
        <v>137</v>
      </c>
      <c r="B138" s="53" t="s">
        <v>111</v>
      </c>
      <c r="C138" s="54">
        <f>SUM(C139:C145)</f>
        <v>2464797.9999999995</v>
      </c>
      <c r="D138" s="54">
        <f>SUM(D139:D145)</f>
        <v>2465352.4999999995</v>
      </c>
      <c r="E138" s="57"/>
    </row>
    <row r="139" spans="1:5" ht="30">
      <c r="A139" s="27" t="s">
        <v>138</v>
      </c>
      <c r="B139" s="14" t="s">
        <v>106</v>
      </c>
      <c r="C139" s="58">
        <v>2420812.5</v>
      </c>
      <c r="D139" s="58">
        <v>2421010.1</v>
      </c>
      <c r="E139" s="57"/>
    </row>
    <row r="140" spans="1:5" ht="75">
      <c r="A140" s="27" t="s">
        <v>139</v>
      </c>
      <c r="B140" s="14" t="s">
        <v>110</v>
      </c>
      <c r="C140" s="88">
        <v>33153</v>
      </c>
      <c r="D140" s="88">
        <v>33153</v>
      </c>
      <c r="E140" s="57"/>
    </row>
    <row r="141" spans="1:5" ht="62.25" customHeight="1" hidden="1">
      <c r="A141" s="27" t="s">
        <v>140</v>
      </c>
      <c r="B141" s="14" t="s">
        <v>107</v>
      </c>
      <c r="C141" s="25">
        <v>0</v>
      </c>
      <c r="D141" s="25">
        <v>0</v>
      </c>
      <c r="E141" s="57"/>
    </row>
    <row r="142" spans="1:5" ht="62.25" customHeight="1">
      <c r="A142" s="27" t="s">
        <v>206</v>
      </c>
      <c r="B142" s="78" t="s">
        <v>209</v>
      </c>
      <c r="C142" s="25">
        <v>6.9</v>
      </c>
      <c r="D142" s="25">
        <v>84.3</v>
      </c>
      <c r="E142" s="57"/>
    </row>
    <row r="143" spans="1:5" ht="60.75" customHeight="1">
      <c r="A143" s="27" t="s">
        <v>207</v>
      </c>
      <c r="B143" s="78" t="s">
        <v>210</v>
      </c>
      <c r="C143" s="25">
        <v>6200</v>
      </c>
      <c r="D143" s="25">
        <v>6343.4</v>
      </c>
      <c r="E143" s="57"/>
    </row>
    <row r="144" spans="1:5" ht="63.75" customHeight="1">
      <c r="A144" s="27" t="s">
        <v>208</v>
      </c>
      <c r="B144" s="78" t="s">
        <v>211</v>
      </c>
      <c r="C144" s="25">
        <v>2057.3</v>
      </c>
      <c r="D144" s="25">
        <v>2193.4</v>
      </c>
      <c r="E144" s="57"/>
    </row>
    <row r="145" spans="1:5" ht="30">
      <c r="A145" s="27" t="s">
        <v>141</v>
      </c>
      <c r="B145" s="28" t="s">
        <v>105</v>
      </c>
      <c r="C145" s="88">
        <v>2568.3</v>
      </c>
      <c r="D145" s="88">
        <v>2568.3</v>
      </c>
      <c r="E145" s="57"/>
    </row>
    <row r="146" spans="1:5" ht="15">
      <c r="A146" s="52" t="s">
        <v>142</v>
      </c>
      <c r="B146" s="55" t="s">
        <v>108</v>
      </c>
      <c r="C146" s="54">
        <f>C147+C148</f>
        <v>57861.899999999994</v>
      </c>
      <c r="D146" s="54">
        <f>D147+D148</f>
        <v>57911.899999999994</v>
      </c>
      <c r="E146" s="57"/>
    </row>
    <row r="147" spans="1:5" ht="105">
      <c r="A147" s="27" t="s">
        <v>214</v>
      </c>
      <c r="B147" s="84" t="s">
        <v>272</v>
      </c>
      <c r="C147" s="25">
        <v>45622.1</v>
      </c>
      <c r="D147" s="25">
        <v>45622.1</v>
      </c>
      <c r="E147" s="57"/>
    </row>
    <row r="148" spans="1:5" ht="30">
      <c r="A148" s="27" t="s">
        <v>143</v>
      </c>
      <c r="B148" s="14" t="s">
        <v>109</v>
      </c>
      <c r="C148" s="88">
        <v>12239.8</v>
      </c>
      <c r="D148" s="88">
        <v>12289.8</v>
      </c>
      <c r="E148" s="57"/>
    </row>
    <row r="149" spans="1:5" ht="14.25">
      <c r="A149" s="10"/>
      <c r="B149" s="50" t="s">
        <v>22</v>
      </c>
      <c r="C149" s="32">
        <f>SUM(C12+C117)</f>
        <v>5214300.199999999</v>
      </c>
      <c r="D149" s="32">
        <f>SUM(D12+D117)</f>
        <v>5170979.8</v>
      </c>
      <c r="E149" s="57"/>
    </row>
  </sheetData>
  <sheetProtection/>
  <mergeCells count="3">
    <mergeCell ref="A6:C6"/>
    <mergeCell ref="A9:A10"/>
    <mergeCell ref="B9:B10"/>
  </mergeCells>
  <hyperlinks>
    <hyperlink ref="B108" r:id="rId1" display="consultantplus://offline/ref=BE96E96B261DFD710C836C4F1DF385995DF6FD4E4A1994860804444DDB17F99650E281B254090A70F418349784K1K9J"/>
  </hyperlinks>
  <printOptions/>
  <pageMargins left="1.1811023622047245" right="0.11811023622047245" top="0.15748031496062992" bottom="0.15748031496062992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Ситникова Вероника Анатольев</cp:lastModifiedBy>
  <cp:lastPrinted>2018-10-17T09:21:26Z</cp:lastPrinted>
  <dcterms:created xsi:type="dcterms:W3CDTF">2008-08-05T09:03:05Z</dcterms:created>
  <dcterms:modified xsi:type="dcterms:W3CDTF">2023-11-12T04:24:54Z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