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ТОЧНЕНИЕ БЮДЖЕТА\2024\УТОЧНЕНИЕ БЮДЖЕТА\2.июль\Пояснительная записка\"/>
    </mc:Choice>
  </mc:AlternateContent>
  <bookViews>
    <workbookView xWindow="0" yWindow="0" windowWidth="15360" windowHeight="8205" tabRatio="897"/>
  </bookViews>
  <sheets>
    <sheet name="июль 2024" sheetId="34" r:id="rId1"/>
  </sheets>
  <definedNames>
    <definedName name="_xlnm.Print_Titles" localSheetId="0">'июль 2024'!$3:$3</definedName>
    <definedName name="_xlnm.Print_Area" localSheetId="0">'июль 2024'!$A$1:$C$62</definedName>
  </definedNames>
  <calcPr calcId="162913"/>
</workbook>
</file>

<file path=xl/calcChain.xml><?xml version="1.0" encoding="utf-8"?>
<calcChain xmlns="http://schemas.openxmlformats.org/spreadsheetml/2006/main">
  <c r="C17" i="34" l="1"/>
  <c r="C13" i="34" l="1"/>
  <c r="C35" i="34" l="1"/>
  <c r="C18" i="34" l="1"/>
  <c r="C28" i="34" l="1"/>
  <c r="C52" i="34"/>
  <c r="C47" i="34"/>
  <c r="C25" i="34"/>
  <c r="C22" i="34"/>
  <c r="C10" i="34"/>
  <c r="C40" i="34"/>
  <c r="XFD28" i="34" l="1"/>
  <c r="C53" i="34" l="1"/>
  <c r="C48" i="34"/>
  <c r="C14" i="34"/>
  <c r="C11" i="34" l="1"/>
  <c r="C44" i="34"/>
  <c r="C38" i="34" l="1"/>
  <c r="C5" i="34" l="1"/>
  <c r="C42" i="34" l="1"/>
  <c r="C33" i="34" l="1"/>
</calcChain>
</file>

<file path=xl/sharedStrings.xml><?xml version="1.0" encoding="utf-8"?>
<sst xmlns="http://schemas.openxmlformats.org/spreadsheetml/2006/main" count="55" uniqueCount="48">
  <si>
    <t xml:space="preserve">  ИСТОЧНИКИ ФИНАНСИРОВАНИЯ</t>
  </si>
  <si>
    <t>Сумма             (тыс. рублей)</t>
  </si>
  <si>
    <t>к пояснительной записке</t>
  </si>
  <si>
    <t>РАСХОДЫ БЮДЖЕТА                                                                                                              (муниципальные программы и непрограммные направления)</t>
  </si>
  <si>
    <t>Приложение 1</t>
  </si>
  <si>
    <t>ДОХОДЫ БЮДЖЕТА и ИСТОЧНИКИ ФИНАНСИРОВАНИЯ</t>
  </si>
  <si>
    <t>Муниципальная программа  "Культурное пространство в городе Мегионе"</t>
  </si>
  <si>
    <t>Муниципальная программа "Развитие жилищной сферы на территории города Мегиона"</t>
  </si>
  <si>
    <t>Муниципальная программа "Управление муниципальным имуществом города Мегиона"</t>
  </si>
  <si>
    <t>на оплату задолженности за оказанные услуги по содержанию общего имущества многоквартирных домов</t>
  </si>
  <si>
    <t>Муниципальная программа "Развитие транспортной системы города Мегиона"</t>
  </si>
  <si>
    <t>Муниципальная программа "Развитие жилищно-коммунального комплекса и повышение энергетической эффективности в городе Мегионе"</t>
  </si>
  <si>
    <t>Муниципальная программа "Развитие образования"</t>
  </si>
  <si>
    <t>Плата за негативное воздействие на окружающую среду</t>
  </si>
  <si>
    <t>на оплату взносов на капитальный ремонт в Югорский фонд капитального ремонта</t>
  </si>
  <si>
    <t xml:space="preserve">на природоохранные мероприятия (противопожарное обустройство лесов вокруг города Мегиона) </t>
  </si>
  <si>
    <t xml:space="preserve">Глава города </t>
  </si>
  <si>
    <t>Остатки средств местного бюджета на едином счете бюджета по состоянию на 01.01.2024</t>
  </si>
  <si>
    <t>А.В.Петриченко</t>
  </si>
  <si>
    <t xml:space="preserve">доля софинансирования на капитальный ремонт и ремонт автомобильных дорог общего пользования местного значения </t>
  </si>
  <si>
    <t>Дополнительные неналоговые доходы</t>
  </si>
  <si>
    <t>Дотация бюджетам городских округов на поддержку мер по обеспечению сбалансированности бюджетов</t>
  </si>
  <si>
    <t>на повышение оплаты труда категорий работников, подпадающих под действие Указов Президента Российской Федерации от 2012 года, на доведение заработной платы низкооплачиваемых категорий работников до МРОТ</t>
  </si>
  <si>
    <t>на доведение заработной платы низкооплачиваемых категорий работников до МРОТ</t>
  </si>
  <si>
    <t>Муниципальная программа "Развитие физической культуры и спорта, укрепление общественного здоровья в городе Мегионе"</t>
  </si>
  <si>
    <t>Муниципальная программа "Молодежная политика города Мегиона"</t>
  </si>
  <si>
    <t>на оплату услуг по обследованию ограждающих и несущих конструкций жилых домов</t>
  </si>
  <si>
    <t>на вознаграждение конкурсным управляющим за проведение процедур банкротства</t>
  </si>
  <si>
    <t xml:space="preserve"> на обеспечение устойчивого сокращения непригодного для проживания жилищного фонда (приобретение квартиры по решению суда)</t>
  </si>
  <si>
    <t>на обустройство квартиры для беспрепятственного доступа маломобильных групп населения</t>
  </si>
  <si>
    <t>Муниципальная программа "Развитие муниципального управления "</t>
  </si>
  <si>
    <t>на выплаты пенсии за выслугу лет муниципальным служащим</t>
  </si>
  <si>
    <t>Муниципальная программа "Развитие систем гражданской защиты населения города Мегиона"</t>
  </si>
  <si>
    <t>на выполнение работ по монтажу и пуско-наладке системы передачи тревожных сообщений для сохранения уровня антитеррористической защищенности объекта</t>
  </si>
  <si>
    <t>на замену внешних инженерных сетей теплоснабжения, водоснабжения и водоотведения здания корпуса 1 МАОУ "СОШ №4"</t>
  </si>
  <si>
    <t>на замену сетей внешнего электроснабжения и реконструкции (замены) сети уличного освещения прилегающей территории здания корпуса 1 МАОУ "СОШ №4"</t>
  </si>
  <si>
    <t>Муниципальная программа " Развитие информационного общества на территории города Мегиона"</t>
  </si>
  <si>
    <t>на приобретение оборудования (системы хранения данных)</t>
  </si>
  <si>
    <t>Муниципальная программа "Информационное обеспечение деятельности органов местного самоуправления города Мегиона"</t>
  </si>
  <si>
    <t>для  заключения договоров на печать газеты, трансляции материалов сетевого издания  "Мегион24", организации телевизионного канала "Мегион-Линк"</t>
  </si>
  <si>
    <t>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</si>
  <si>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на проведение мероприятий, связанных с социальной  и культурной адаптацией иностранных граждан (мигрантов)</t>
  </si>
  <si>
    <t xml:space="preserve">налог на имущество муниципальных учреждений </t>
  </si>
  <si>
    <t>налог на имущество МКУ "Управление гражданской защиты населения"</t>
  </si>
  <si>
    <t>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</si>
  <si>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налог на имущество МКУ "Служба обеспечения"</t>
  </si>
  <si>
    <t xml:space="preserve">на содержание и текущий ремонт автомобильных дорог, проездов, элементов обустройства улично-дорожной сети </t>
  </si>
  <si>
    <t>для обустройства предоставленного помещения в МБОУ "СОШ №6" структурному подразделению "Школа искусств "Высокий" МБОУ ДО "ДШИ им.А.М.Кузьмина"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</si>
</sst>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00.0.00.00000"/>
    <numFmt numFmtId="167" formatCode="#,##0.0_ ;[Red]\-#,##0.0\ "/>
    <numFmt numFmtId="168" formatCode="0.00000"/>
  </numFmts>
  <fonts count="2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">
    <xf numFmtId="0" fontId="0" fillId="0" borderId="0"/>
    <xf numFmtId="0" fontId="7" fillId="0" borderId="0"/>
    <xf numFmtId="0" fontId="6" fillId="0" borderId="0"/>
    <xf numFmtId="0" fontId="7" fillId="0" borderId="2" applyNumberFormat="0">
      <alignment horizontal="righ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4" fillId="0" borderId="0" xfId="13" applyFont="1" applyFill="1" applyBorder="1" applyProtection="1">
      <protection hidden="1"/>
    </xf>
    <xf numFmtId="0" fontId="14" fillId="0" borderId="0" xfId="13" applyFont="1" applyFill="1"/>
    <xf numFmtId="0" fontId="15" fillId="0" borderId="0" xfId="13" applyFont="1" applyFill="1"/>
    <xf numFmtId="0" fontId="18" fillId="0" borderId="0" xfId="36" applyNumberFormat="1" applyFont="1" applyFill="1" applyBorder="1" applyProtection="1">
      <protection hidden="1"/>
    </xf>
    <xf numFmtId="0" fontId="14" fillId="0" borderId="0" xfId="13" applyFont="1" applyFill="1" applyBorder="1"/>
    <xf numFmtId="0" fontId="8" fillId="0" borderId="1" xfId="13" applyNumberFormat="1" applyFont="1" applyFill="1" applyBorder="1" applyAlignment="1" applyProtection="1">
      <alignment horizontal="center" vertical="center"/>
      <protection hidden="1"/>
    </xf>
    <xf numFmtId="0" fontId="8" fillId="0" borderId="1" xfId="13" applyNumberFormat="1" applyFont="1" applyFill="1" applyBorder="1" applyAlignment="1" applyProtection="1">
      <alignment horizontal="center" vertical="center" wrapText="1"/>
      <protection hidden="1"/>
    </xf>
    <xf numFmtId="165" fontId="8" fillId="0" borderId="1" xfId="13" applyNumberFormat="1" applyFont="1" applyFill="1" applyBorder="1" applyAlignment="1" applyProtection="1">
      <alignment horizontal="center" vertical="center"/>
      <protection hidden="1"/>
    </xf>
    <xf numFmtId="166" fontId="8" fillId="0" borderId="1" xfId="13" applyNumberFormat="1" applyFont="1" applyFill="1" applyBorder="1" applyAlignment="1" applyProtection="1">
      <alignment wrapText="1"/>
      <protection hidden="1"/>
    </xf>
    <xf numFmtId="167" fontId="8" fillId="0" borderId="1" xfId="13" applyNumberFormat="1" applyFont="1" applyFill="1" applyBorder="1" applyAlignment="1" applyProtection="1">
      <alignment horizontal="center" vertical="center"/>
      <protection hidden="1"/>
    </xf>
    <xf numFmtId="167" fontId="9" fillId="0" borderId="1" xfId="13" applyNumberFormat="1" applyFont="1" applyFill="1" applyBorder="1" applyAlignment="1" applyProtection="1">
      <alignment horizontal="center" vertical="center"/>
      <protection hidden="1"/>
    </xf>
    <xf numFmtId="166" fontId="9" fillId="0" borderId="1" xfId="13" applyNumberFormat="1" applyFont="1" applyFill="1" applyBorder="1" applyAlignment="1" applyProtection="1">
      <alignment horizontal="left" wrapText="1"/>
      <protection hidden="1"/>
    </xf>
    <xf numFmtId="165" fontId="9" fillId="0" borderId="1" xfId="13" applyNumberFormat="1" applyFont="1" applyFill="1" applyBorder="1" applyAlignment="1" applyProtection="1">
      <alignment horizontal="center" vertical="center"/>
      <protection hidden="1"/>
    </xf>
    <xf numFmtId="0" fontId="8" fillId="0" borderId="0" xfId="13" applyFont="1" applyFill="1"/>
    <xf numFmtId="0" fontId="9" fillId="0" borderId="0" xfId="13" applyFont="1" applyFill="1"/>
    <xf numFmtId="165" fontId="9" fillId="0" borderId="0" xfId="13" applyNumberFormat="1" applyFont="1" applyFill="1"/>
    <xf numFmtId="0" fontId="16" fillId="0" borderId="0" xfId="36" applyNumberFormat="1" applyFont="1" applyFill="1" applyBorder="1" applyProtection="1">
      <protection hidden="1"/>
    </xf>
    <xf numFmtId="0" fontId="13" fillId="0" borderId="1" xfId="13" applyNumberFormat="1" applyFont="1" applyFill="1" applyBorder="1" applyAlignment="1" applyProtection="1">
      <alignment horizontal="center" vertical="center"/>
      <protection hidden="1"/>
    </xf>
    <xf numFmtId="0" fontId="13" fillId="0" borderId="0" xfId="13" applyFont="1" applyFill="1"/>
    <xf numFmtId="167" fontId="9" fillId="0" borderId="0" xfId="13" applyNumberFormat="1" applyFont="1" applyFill="1"/>
    <xf numFmtId="0" fontId="9" fillId="0" borderId="0" xfId="13" applyFont="1" applyFill="1" applyAlignment="1">
      <alignment horizontal="right"/>
    </xf>
    <xf numFmtId="0" fontId="10" fillId="0" borderId="1" xfId="13" applyNumberFormat="1" applyFont="1" applyFill="1" applyBorder="1" applyAlignment="1" applyProtection="1">
      <alignment horizontal="center" vertical="center"/>
      <protection hidden="1"/>
    </xf>
    <xf numFmtId="167" fontId="14" fillId="0" borderId="0" xfId="13" applyNumberFormat="1" applyFont="1" applyFill="1"/>
    <xf numFmtId="0" fontId="9" fillId="2" borderId="1" xfId="13" applyNumberFormat="1" applyFont="1" applyFill="1" applyBorder="1" applyAlignment="1" applyProtection="1">
      <alignment horizontal="left" vertical="center" wrapText="1"/>
      <protection hidden="1"/>
    </xf>
    <xf numFmtId="0" fontId="8" fillId="2" borderId="1" xfId="13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>
      <alignment wrapText="1"/>
    </xf>
    <xf numFmtId="165" fontId="14" fillId="0" borderId="0" xfId="13" applyNumberFormat="1" applyFont="1" applyFill="1"/>
    <xf numFmtId="0" fontId="8" fillId="2" borderId="1" xfId="13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13" applyFont="1" applyFill="1"/>
    <xf numFmtId="0" fontId="9" fillId="0" borderId="1" xfId="13" applyNumberFormat="1" applyFont="1" applyFill="1" applyBorder="1" applyAlignment="1" applyProtection="1">
      <alignment horizontal="left" vertical="center" wrapText="1"/>
      <protection hidden="1"/>
    </xf>
    <xf numFmtId="165" fontId="9" fillId="0" borderId="1" xfId="13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168" fontId="14" fillId="0" borderId="0" xfId="13" applyNumberFormat="1" applyFont="1" applyFill="1"/>
    <xf numFmtId="167" fontId="19" fillId="0" borderId="0" xfId="13" applyNumberFormat="1" applyFont="1" applyFill="1"/>
    <xf numFmtId="166" fontId="8" fillId="0" borderId="1" xfId="13" applyNumberFormat="1" applyFont="1" applyFill="1" applyBorder="1" applyAlignment="1" applyProtection="1">
      <alignment horizontal="left" wrapText="1"/>
      <protection hidden="1"/>
    </xf>
    <xf numFmtId="165" fontId="19" fillId="0" borderId="0" xfId="13" applyNumberFormat="1" applyFont="1" applyFill="1"/>
    <xf numFmtId="0" fontId="8" fillId="2" borderId="0" xfId="13" applyFont="1" applyFill="1"/>
    <xf numFmtId="0" fontId="9" fillId="2" borderId="1" xfId="13" applyNumberFormat="1" applyFont="1" applyFill="1" applyBorder="1" applyAlignment="1" applyProtection="1">
      <alignment horizontal="left" vertical="center" wrapText="1"/>
      <protection hidden="1"/>
    </xf>
    <xf numFmtId="165" fontId="9" fillId="2" borderId="1" xfId="13" applyNumberFormat="1" applyFont="1" applyFill="1" applyBorder="1" applyAlignment="1" applyProtection="1">
      <alignment horizontal="center" vertical="center"/>
      <protection hidden="1"/>
    </xf>
    <xf numFmtId="0" fontId="17" fillId="0" borderId="0" xfId="36" applyNumberFormat="1" applyFont="1" applyFill="1" applyBorder="1" applyProtection="1">
      <protection hidden="1"/>
    </xf>
    <xf numFmtId="0" fontId="15" fillId="0" borderId="0" xfId="13" applyFont="1" applyFill="1" applyBorder="1"/>
    <xf numFmtId="0" fontId="22" fillId="3" borderId="0" xfId="13" applyFont="1" applyFill="1"/>
    <xf numFmtId="0" fontId="15" fillId="3" borderId="0" xfId="13" applyFont="1" applyFill="1"/>
    <xf numFmtId="165" fontId="8" fillId="0" borderId="1" xfId="1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/>
    </xf>
    <xf numFmtId="165" fontId="9" fillId="0" borderId="1" xfId="13" applyNumberFormat="1" applyFont="1" applyFill="1" applyBorder="1" applyAlignment="1">
      <alignment horizontal="center" vertical="center" wrapText="1"/>
    </xf>
    <xf numFmtId="0" fontId="23" fillId="0" borderId="0" xfId="36" applyNumberFormat="1" applyFont="1" applyFill="1" applyBorder="1" applyProtection="1">
      <protection hidden="1"/>
    </xf>
    <xf numFmtId="0" fontId="24" fillId="0" borderId="1" xfId="0" applyFont="1" applyBorder="1" applyAlignment="1">
      <alignment horizontal="justify" vertical="center"/>
    </xf>
    <xf numFmtId="167" fontId="15" fillId="0" borderId="0" xfId="13" applyNumberFormat="1" applyFont="1" applyFill="1"/>
    <xf numFmtId="165" fontId="15" fillId="0" borderId="0" xfId="13" applyNumberFormat="1" applyFont="1" applyFill="1"/>
    <xf numFmtId="0" fontId="21" fillId="0" borderId="0" xfId="0" applyFont="1" applyBorder="1" applyAlignment="1">
      <alignment horizontal="justify" vertical="center"/>
    </xf>
    <xf numFmtId="165" fontId="9" fillId="0" borderId="0" xfId="13" applyNumberFormat="1" applyFont="1" applyFill="1" applyBorder="1" applyAlignment="1">
      <alignment horizontal="center" vertical="center" wrapText="1"/>
    </xf>
    <xf numFmtId="0" fontId="17" fillId="0" borderId="0" xfId="36" applyNumberFormat="1" applyFont="1" applyFill="1" applyAlignment="1" applyProtection="1">
      <alignment horizontal="right" wrapText="1"/>
      <protection hidden="1"/>
    </xf>
    <xf numFmtId="0" fontId="9" fillId="0" borderId="0" xfId="1" applyFont="1" applyFill="1" applyAlignment="1">
      <alignment horizontal="right" wrapText="1"/>
    </xf>
  </cellXfs>
  <cellStyles count="53">
    <cellStyle name="Normal" xfId="2"/>
    <cellStyle name="Normal 2" xfId="43"/>
    <cellStyle name="Данные (только для чтения)" xfId="3"/>
    <cellStyle name="Денежный 2" xfId="37"/>
    <cellStyle name="Обычный" xfId="0" builtinId="0"/>
    <cellStyle name="Обычный 10" xfId="1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13"/>
    <cellStyle name="Обычный 2 2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5"/>
    <cellStyle name="Обычный 3 2" xfId="26"/>
    <cellStyle name="Обычный 3 3" xfId="38"/>
    <cellStyle name="Обычный 3 3 2" xfId="40"/>
    <cellStyle name="Обычный 3 3 2 2" xfId="50"/>
    <cellStyle name="Обычный 3 3 3" xfId="41"/>
    <cellStyle name="Обычный 3 3 3 2" xfId="51"/>
    <cellStyle name="Обычный 3 3 4" xfId="42"/>
    <cellStyle name="Обычный 3 3 4 2" xfId="52"/>
    <cellStyle name="Обычный 3 3 5" xfId="48"/>
    <cellStyle name="Обычный 3 4" xfId="44"/>
    <cellStyle name="Обычный 30" xfId="27"/>
    <cellStyle name="Обычный 4" xfId="28"/>
    <cellStyle name="Обычный 4 2" xfId="29"/>
    <cellStyle name="Обычный 4 2 2" xfId="46"/>
    <cellStyle name="Обычный 4 3" xfId="45"/>
    <cellStyle name="Обычный 5" xfId="30"/>
    <cellStyle name="Обычный 5 2" xfId="39"/>
    <cellStyle name="Обычный 5 2 2" xfId="49"/>
    <cellStyle name="Обычный 5 3" xfId="47"/>
    <cellStyle name="Обычный 6" xfId="31"/>
    <cellStyle name="Обычный 7" xfId="32"/>
    <cellStyle name="Обычный 8" xfId="33"/>
    <cellStyle name="Обычный 9" xfId="34"/>
    <cellStyle name="Процентный 2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3"/>
  <sheetViews>
    <sheetView tabSelected="1" view="pageBreakPreview" zoomScale="90" zoomScaleNormal="90" zoomScaleSheetLayoutView="90" workbookViewId="0">
      <selection activeCell="F11" sqref="F11"/>
    </sheetView>
  </sheetViews>
  <sheetFormatPr defaultColWidth="9.140625" defaultRowHeight="18.75" x14ac:dyDescent="0.3"/>
  <cols>
    <col min="1" max="1" width="2.140625" style="5" customWidth="1"/>
    <col min="2" max="2" width="93.28515625" style="15" customWidth="1"/>
    <col min="3" max="3" width="19.140625" style="15" customWidth="1"/>
    <col min="4" max="4" width="19.85546875" style="2" customWidth="1"/>
    <col min="5" max="5" width="20" style="2" customWidth="1"/>
    <col min="6" max="6" width="70.5703125" style="2" customWidth="1"/>
    <col min="7" max="215" width="9.140625" style="2" customWidth="1"/>
    <col min="216" max="16384" width="9.140625" style="2"/>
  </cols>
  <sheetData>
    <row r="1" spans="1:7" x14ac:dyDescent="0.3">
      <c r="A1" s="4"/>
      <c r="B1" s="53" t="s">
        <v>4</v>
      </c>
      <c r="C1" s="53"/>
    </row>
    <row r="2" spans="1:7" x14ac:dyDescent="0.3">
      <c r="A2" s="4"/>
      <c r="B2" s="53" t="s">
        <v>2</v>
      </c>
      <c r="C2" s="54"/>
    </row>
    <row r="3" spans="1:7" ht="31.5" x14ac:dyDescent="0.3">
      <c r="A3" s="1"/>
      <c r="B3" s="6" t="s">
        <v>0</v>
      </c>
      <c r="C3" s="7" t="s">
        <v>1</v>
      </c>
    </row>
    <row r="4" spans="1:7" s="19" customFormat="1" ht="12.75" x14ac:dyDescent="0.2">
      <c r="A4" s="17"/>
      <c r="B4" s="18">
        <v>1</v>
      </c>
      <c r="C4" s="18">
        <v>2</v>
      </c>
    </row>
    <row r="5" spans="1:7" s="19" customFormat="1" ht="24.75" customHeight="1" x14ac:dyDescent="0.2">
      <c r="A5" s="17"/>
      <c r="B5" s="22" t="s">
        <v>5</v>
      </c>
      <c r="C5" s="8">
        <f>C6+C7+C8+C9</f>
        <v>167784</v>
      </c>
    </row>
    <row r="6" spans="1:7" ht="19.5" customHeight="1" x14ac:dyDescent="0.3">
      <c r="A6" s="4"/>
      <c r="B6" s="38" t="s">
        <v>17</v>
      </c>
      <c r="C6" s="39">
        <v>97312.8</v>
      </c>
      <c r="D6" s="34"/>
      <c r="E6" s="36"/>
      <c r="F6" s="29"/>
      <c r="G6" s="29"/>
    </row>
    <row r="7" spans="1:7" ht="31.5" customHeight="1" x14ac:dyDescent="0.3">
      <c r="A7" s="4"/>
      <c r="B7" s="30" t="s">
        <v>21</v>
      </c>
      <c r="C7" s="39">
        <v>45141.4</v>
      </c>
      <c r="D7" s="34"/>
      <c r="E7" s="29"/>
      <c r="F7" s="29"/>
      <c r="G7" s="29"/>
    </row>
    <row r="8" spans="1:7" ht="21.75" customHeight="1" x14ac:dyDescent="0.3">
      <c r="A8" s="4"/>
      <c r="B8" s="30" t="s">
        <v>20</v>
      </c>
      <c r="C8" s="39">
        <v>24229.8</v>
      </c>
      <c r="D8" s="29"/>
      <c r="E8" s="29"/>
      <c r="F8" s="29"/>
      <c r="G8" s="29"/>
    </row>
    <row r="9" spans="1:7" ht="18.75" customHeight="1" x14ac:dyDescent="0.3">
      <c r="A9" s="4"/>
      <c r="B9" s="30" t="s">
        <v>13</v>
      </c>
      <c r="C9" s="39">
        <v>1100</v>
      </c>
      <c r="D9" s="29"/>
      <c r="E9" s="29"/>
      <c r="F9" s="29"/>
      <c r="G9" s="29"/>
    </row>
    <row r="10" spans="1:7" ht="31.5" x14ac:dyDescent="0.3">
      <c r="A10" s="4"/>
      <c r="B10" s="25" t="s">
        <v>3</v>
      </c>
      <c r="C10" s="8">
        <f>C13+C17+C33+C42+C52+C28+C35+C38+C47+C44+C11+C22+C25+C40</f>
        <v>167784.00000000003</v>
      </c>
      <c r="D10" s="23"/>
      <c r="E10" s="27"/>
    </row>
    <row r="11" spans="1:7" ht="35.25" customHeight="1" x14ac:dyDescent="0.3">
      <c r="A11" s="4"/>
      <c r="B11" s="28" t="s">
        <v>32</v>
      </c>
      <c r="C11" s="8">
        <f>C12</f>
        <v>31.1</v>
      </c>
      <c r="D11" s="23"/>
      <c r="E11" s="27"/>
    </row>
    <row r="12" spans="1:7" x14ac:dyDescent="0.3">
      <c r="A12" s="4"/>
      <c r="B12" s="38" t="s">
        <v>43</v>
      </c>
      <c r="C12" s="13">
        <v>31.1</v>
      </c>
      <c r="D12" s="23"/>
      <c r="E12" s="27"/>
    </row>
    <row r="13" spans="1:7" ht="24" customHeight="1" x14ac:dyDescent="0.3">
      <c r="A13" s="4"/>
      <c r="B13" s="28" t="s">
        <v>6</v>
      </c>
      <c r="C13" s="8">
        <f>SUM(C14+C15+C16)</f>
        <v>38070.1</v>
      </c>
      <c r="D13" s="23"/>
      <c r="E13" s="27"/>
    </row>
    <row r="14" spans="1:7" s="15" customFormat="1" ht="47.25" customHeight="1" x14ac:dyDescent="0.25">
      <c r="A14" s="40"/>
      <c r="B14" s="45" t="s">
        <v>22</v>
      </c>
      <c r="C14" s="13">
        <f>26477.6+8142.7</f>
        <v>34620.299999999996</v>
      </c>
      <c r="D14" s="20"/>
      <c r="E14" s="16"/>
    </row>
    <row r="15" spans="1:7" s="15" customFormat="1" ht="18" customHeight="1" x14ac:dyDescent="0.25">
      <c r="A15" s="40"/>
      <c r="B15" s="45" t="s">
        <v>42</v>
      </c>
      <c r="C15" s="13">
        <v>188</v>
      </c>
      <c r="D15" s="20"/>
      <c r="E15" s="16"/>
    </row>
    <row r="16" spans="1:7" s="15" customFormat="1" ht="33" customHeight="1" x14ac:dyDescent="0.25">
      <c r="A16" s="40"/>
      <c r="B16" s="45" t="s">
        <v>47</v>
      </c>
      <c r="C16" s="13">
        <v>3261.8</v>
      </c>
      <c r="D16" s="20"/>
      <c r="E16" s="16"/>
    </row>
    <row r="17" spans="1:6 16384:16384" ht="35.25" customHeight="1" x14ac:dyDescent="0.3">
      <c r="A17" s="4"/>
      <c r="B17" s="28" t="s">
        <v>24</v>
      </c>
      <c r="C17" s="8">
        <f>SUM(C18+C19+C21+C20)</f>
        <v>13268.500000000002</v>
      </c>
      <c r="D17" s="23"/>
      <c r="E17" s="27"/>
    </row>
    <row r="18" spans="1:6 16384:16384" ht="51" customHeight="1" x14ac:dyDescent="0.3">
      <c r="A18" s="4"/>
      <c r="B18" s="45" t="s">
        <v>22</v>
      </c>
      <c r="C18" s="13">
        <f>8253.6+2541.8</f>
        <v>10795.400000000001</v>
      </c>
      <c r="D18" s="23"/>
      <c r="E18" s="27"/>
    </row>
    <row r="19" spans="1:6 16384:16384" ht="34.5" customHeight="1" x14ac:dyDescent="0.3">
      <c r="A19" s="4"/>
      <c r="B19" s="45" t="s">
        <v>33</v>
      </c>
      <c r="C19" s="13">
        <v>150</v>
      </c>
      <c r="D19" s="23"/>
      <c r="E19" s="27"/>
    </row>
    <row r="20" spans="1:6 16384:16384" ht="30" hidden="1" customHeight="1" x14ac:dyDescent="0.3">
      <c r="A20" s="4"/>
      <c r="B20" s="45"/>
      <c r="C20" s="13"/>
      <c r="D20" s="23"/>
      <c r="E20" s="27"/>
    </row>
    <row r="21" spans="1:6 16384:16384" ht="21" customHeight="1" x14ac:dyDescent="0.3">
      <c r="A21" s="4"/>
      <c r="B21" s="45" t="s">
        <v>42</v>
      </c>
      <c r="C21" s="13">
        <v>2323.1</v>
      </c>
      <c r="D21" s="23"/>
      <c r="E21" s="27"/>
    </row>
    <row r="22" spans="1:6 16384:16384" s="3" customFormat="1" ht="33.75" customHeight="1" x14ac:dyDescent="0.3">
      <c r="A22" s="47"/>
      <c r="B22" s="48" t="s">
        <v>36</v>
      </c>
      <c r="C22" s="8">
        <f>SUM(C23+C24)</f>
        <v>2532.1999999999998</v>
      </c>
      <c r="D22" s="49"/>
      <c r="E22" s="50"/>
    </row>
    <row r="23" spans="1:6 16384:16384" ht="19.5" customHeight="1" x14ac:dyDescent="0.3">
      <c r="A23" s="4"/>
      <c r="B23" s="45" t="s">
        <v>37</v>
      </c>
      <c r="C23" s="13">
        <v>2520</v>
      </c>
      <c r="D23" s="23"/>
      <c r="E23" s="27"/>
    </row>
    <row r="24" spans="1:6 16384:16384" ht="20.25" customHeight="1" x14ac:dyDescent="0.3">
      <c r="A24" s="4"/>
      <c r="B24" s="45" t="s">
        <v>42</v>
      </c>
      <c r="C24" s="13">
        <v>12.2</v>
      </c>
      <c r="D24" s="23"/>
      <c r="E24" s="27"/>
    </row>
    <row r="25" spans="1:6 16384:16384" s="3" customFormat="1" ht="32.25" customHeight="1" x14ac:dyDescent="0.3">
      <c r="A25" s="47"/>
      <c r="B25" s="48" t="s">
        <v>38</v>
      </c>
      <c r="C25" s="8">
        <f>SUM(C26+C27)</f>
        <v>1071.0999999999999</v>
      </c>
      <c r="D25" s="49"/>
      <c r="E25" s="50"/>
    </row>
    <row r="26" spans="1:6 16384:16384" ht="37.5" customHeight="1" x14ac:dyDescent="0.3">
      <c r="A26" s="4"/>
      <c r="B26" s="45" t="s">
        <v>39</v>
      </c>
      <c r="C26" s="13">
        <v>1033.5</v>
      </c>
      <c r="D26" s="23"/>
      <c r="E26" s="27"/>
    </row>
    <row r="27" spans="1:6 16384:16384" ht="19.5" customHeight="1" x14ac:dyDescent="0.3">
      <c r="A27" s="4"/>
      <c r="B27" s="45" t="s">
        <v>42</v>
      </c>
      <c r="C27" s="13">
        <v>37.6</v>
      </c>
      <c r="D27" s="23"/>
      <c r="E27" s="27"/>
      <c r="F27" s="27"/>
    </row>
    <row r="28" spans="1:6 16384:16384" ht="21" customHeight="1" x14ac:dyDescent="0.3">
      <c r="A28" s="4"/>
      <c r="B28" s="28" t="s">
        <v>8</v>
      </c>
      <c r="C28" s="8">
        <f>C29+C30+C31+C32</f>
        <v>14812</v>
      </c>
      <c r="D28" s="23"/>
      <c r="E28" s="27"/>
      <c r="XFD28" s="2">
        <f>SUM(A28:XFC28)</f>
        <v>14812</v>
      </c>
    </row>
    <row r="29" spans="1:6 16384:16384" ht="22.5" customHeight="1" x14ac:dyDescent="0.3">
      <c r="A29" s="4"/>
      <c r="B29" s="38" t="s">
        <v>26</v>
      </c>
      <c r="C29" s="13">
        <v>594</v>
      </c>
      <c r="D29" s="23"/>
      <c r="E29" s="27"/>
    </row>
    <row r="30" spans="1:6 16384:16384" ht="19.5" customHeight="1" x14ac:dyDescent="0.3">
      <c r="A30" s="4"/>
      <c r="B30" s="38" t="s">
        <v>27</v>
      </c>
      <c r="C30" s="13">
        <v>75</v>
      </c>
      <c r="D30" s="23"/>
      <c r="E30" s="27"/>
    </row>
    <row r="31" spans="1:6 16384:16384" ht="23.25" customHeight="1" x14ac:dyDescent="0.3">
      <c r="A31" s="4"/>
      <c r="B31" s="30" t="s">
        <v>14</v>
      </c>
      <c r="C31" s="13">
        <v>1343</v>
      </c>
      <c r="D31" s="23"/>
      <c r="E31" s="27"/>
    </row>
    <row r="32" spans="1:6 16384:16384" ht="36" customHeight="1" x14ac:dyDescent="0.3">
      <c r="A32" s="4"/>
      <c r="B32" s="24" t="s">
        <v>9</v>
      </c>
      <c r="C32" s="13">
        <v>12800</v>
      </c>
      <c r="D32" s="23"/>
      <c r="E32" s="27"/>
    </row>
    <row r="33" spans="1:5" ht="18.75" customHeight="1" x14ac:dyDescent="0.3">
      <c r="A33" s="4"/>
      <c r="B33" s="9" t="s">
        <v>7</v>
      </c>
      <c r="C33" s="10">
        <f>SUM(C34:C34)</f>
        <v>1930</v>
      </c>
      <c r="D33" s="23"/>
    </row>
    <row r="34" spans="1:5" ht="32.25" x14ac:dyDescent="0.3">
      <c r="A34" s="4"/>
      <c r="B34" s="26" t="s">
        <v>28</v>
      </c>
      <c r="C34" s="11">
        <v>1930</v>
      </c>
    </row>
    <row r="35" spans="1:5" x14ac:dyDescent="0.3">
      <c r="A35" s="4"/>
      <c r="B35" s="32" t="s">
        <v>10</v>
      </c>
      <c r="C35" s="10">
        <f>C36+C37</f>
        <v>58723.8</v>
      </c>
      <c r="D35" s="33"/>
    </row>
    <row r="36" spans="1:5" ht="33.75" customHeight="1" x14ac:dyDescent="0.3">
      <c r="A36" s="4"/>
      <c r="B36" s="26" t="s">
        <v>19</v>
      </c>
      <c r="C36" s="11">
        <v>12723.8</v>
      </c>
    </row>
    <row r="37" spans="1:5" ht="33" customHeight="1" x14ac:dyDescent="0.3">
      <c r="A37" s="4"/>
      <c r="B37" s="26" t="s">
        <v>46</v>
      </c>
      <c r="C37" s="11">
        <v>46000</v>
      </c>
    </row>
    <row r="38" spans="1:5" ht="34.5" customHeight="1" x14ac:dyDescent="0.3">
      <c r="A38" s="4"/>
      <c r="B38" s="32" t="s">
        <v>11</v>
      </c>
      <c r="C38" s="10">
        <f>C39</f>
        <v>1100</v>
      </c>
      <c r="E38" s="33"/>
    </row>
    <row r="39" spans="1:5" ht="34.5" customHeight="1" x14ac:dyDescent="0.3">
      <c r="A39" s="4"/>
      <c r="B39" s="26" t="s">
        <v>15</v>
      </c>
      <c r="C39" s="11">
        <v>1100</v>
      </c>
    </row>
    <row r="40" spans="1:5" s="3" customFormat="1" ht="34.5" customHeight="1" x14ac:dyDescent="0.3">
      <c r="A40" s="47"/>
      <c r="B40" s="32" t="s">
        <v>40</v>
      </c>
      <c r="C40" s="10">
        <f>SUM(C41)</f>
        <v>106</v>
      </c>
    </row>
    <row r="41" spans="1:5" ht="33.75" customHeight="1" x14ac:dyDescent="0.3">
      <c r="A41" s="4"/>
      <c r="B41" s="26" t="s">
        <v>41</v>
      </c>
      <c r="C41" s="11">
        <v>106</v>
      </c>
    </row>
    <row r="42" spans="1:5" s="3" customFormat="1" ht="30.75" customHeight="1" x14ac:dyDescent="0.3">
      <c r="A42" s="1"/>
      <c r="B42" s="9" t="s">
        <v>44</v>
      </c>
      <c r="C42" s="8">
        <f>C43</f>
        <v>433</v>
      </c>
    </row>
    <row r="43" spans="1:5" s="3" customFormat="1" ht="18" customHeight="1" x14ac:dyDescent="0.3">
      <c r="A43" s="1"/>
      <c r="B43" s="12" t="s">
        <v>29</v>
      </c>
      <c r="C43" s="13">
        <v>433</v>
      </c>
    </row>
    <row r="44" spans="1:5" s="3" customFormat="1" ht="17.25" customHeight="1" x14ac:dyDescent="0.3">
      <c r="A44" s="1"/>
      <c r="B44" s="35" t="s">
        <v>30</v>
      </c>
      <c r="C44" s="8">
        <f>C45+C46</f>
        <v>2701.5</v>
      </c>
    </row>
    <row r="45" spans="1:5" s="3" customFormat="1" ht="15.75" customHeight="1" x14ac:dyDescent="0.3">
      <c r="A45" s="1"/>
      <c r="B45" s="12" t="s">
        <v>31</v>
      </c>
      <c r="C45" s="13">
        <v>2651</v>
      </c>
    </row>
    <row r="46" spans="1:5" s="3" customFormat="1" ht="16.5" customHeight="1" x14ac:dyDescent="0.3">
      <c r="A46" s="1"/>
      <c r="B46" s="12" t="s">
        <v>45</v>
      </c>
      <c r="C46" s="13">
        <v>50.5</v>
      </c>
    </row>
    <row r="47" spans="1:5" s="3" customFormat="1" ht="15" customHeight="1" x14ac:dyDescent="0.3">
      <c r="A47" s="1"/>
      <c r="B47" s="35" t="s">
        <v>12</v>
      </c>
      <c r="C47" s="8">
        <f>SUM(C48+C49+C50+C51)</f>
        <v>30626.1</v>
      </c>
    </row>
    <row r="48" spans="1:5" ht="18" customHeight="1" x14ac:dyDescent="0.3">
      <c r="B48" s="45" t="s">
        <v>23</v>
      </c>
      <c r="C48" s="31">
        <f>8596.3+2643.6</f>
        <v>11239.9</v>
      </c>
    </row>
    <row r="49" spans="1:7" ht="30.75" customHeight="1" x14ac:dyDescent="0.3">
      <c r="B49" s="45" t="s">
        <v>34</v>
      </c>
      <c r="C49" s="31">
        <v>4388.5</v>
      </c>
    </row>
    <row r="50" spans="1:7" ht="33" customHeight="1" x14ac:dyDescent="0.3">
      <c r="B50" s="45" t="s">
        <v>35</v>
      </c>
      <c r="C50" s="31">
        <v>3400.3</v>
      </c>
    </row>
    <row r="51" spans="1:7" ht="20.25" customHeight="1" x14ac:dyDescent="0.3">
      <c r="B51" s="45" t="s">
        <v>42</v>
      </c>
      <c r="C51" s="31">
        <v>11597.4</v>
      </c>
    </row>
    <row r="52" spans="1:7" s="3" customFormat="1" ht="16.5" customHeight="1" x14ac:dyDescent="0.3">
      <c r="A52" s="41"/>
      <c r="B52" s="35" t="s">
        <v>25</v>
      </c>
      <c r="C52" s="44">
        <f>SUM(C53+C54)</f>
        <v>2378.6</v>
      </c>
      <c r="D52" s="42"/>
      <c r="E52" s="43"/>
      <c r="F52" s="43"/>
      <c r="G52" s="43"/>
    </row>
    <row r="53" spans="1:7" ht="19.5" customHeight="1" x14ac:dyDescent="0.3">
      <c r="B53" s="45" t="s">
        <v>23</v>
      </c>
      <c r="C53" s="46">
        <f>1813.9+557.8</f>
        <v>2371.6999999999998</v>
      </c>
    </row>
    <row r="54" spans="1:7" ht="19.5" customHeight="1" x14ac:dyDescent="0.3">
      <c r="B54" s="45" t="s">
        <v>42</v>
      </c>
      <c r="C54" s="46">
        <v>6.9</v>
      </c>
    </row>
    <row r="55" spans="1:7" ht="19.5" customHeight="1" x14ac:dyDescent="0.3">
      <c r="B55" s="51"/>
      <c r="C55" s="52"/>
    </row>
    <row r="57" spans="1:7" x14ac:dyDescent="0.3">
      <c r="B57" s="37" t="s">
        <v>16</v>
      </c>
      <c r="C57" s="14" t="s">
        <v>18</v>
      </c>
    </row>
    <row r="58" spans="1:7" x14ac:dyDescent="0.3">
      <c r="B58" s="21"/>
      <c r="C58" s="20"/>
    </row>
    <row r="59" spans="1:7" x14ac:dyDescent="0.3">
      <c r="B59" s="21"/>
      <c r="C59" s="20"/>
    </row>
    <row r="60" spans="1:7" x14ac:dyDescent="0.3">
      <c r="C60" s="16"/>
    </row>
    <row r="61" spans="1:7" x14ac:dyDescent="0.3">
      <c r="C61" s="16"/>
    </row>
    <row r="63" spans="1:7" x14ac:dyDescent="0.3">
      <c r="B63" s="21"/>
      <c r="C63" s="20"/>
    </row>
  </sheetData>
  <mergeCells count="2">
    <mergeCell ref="B1:C1"/>
    <mergeCell ref="B2:C2"/>
  </mergeCells>
  <pageMargins left="0.78740157480314965" right="0.39370078740157483" top="0.78740157480314965" bottom="0.39370078740157483" header="0.31496062992125984" footer="0.31496062992125984"/>
  <pageSetup paperSize="9" scale="8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июль 2024</vt:lpstr>
      <vt:lpstr>'июль 2024'!Заголовки_для_печати</vt:lpstr>
      <vt:lpstr>'июль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Кухаренко</dc:creator>
  <cp:lastModifiedBy>Ситникова Вероника Анатольев</cp:lastModifiedBy>
  <cp:lastPrinted>2024-07-08T10:15:34Z</cp:lastPrinted>
  <dcterms:created xsi:type="dcterms:W3CDTF">2018-03-01T08:49:34Z</dcterms:created>
  <dcterms:modified xsi:type="dcterms:W3CDTF">2024-07-08T10:16:19Z</dcterms:modified>
</cp:coreProperties>
</file>