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17.10.2023\"/>
    </mc:Choice>
  </mc:AlternateContent>
  <xr:revisionPtr revIDLastSave="0" documentId="8_{F20573B3-3999-4B45-B438-0294F87909FE}" xr6:coauthVersionLast="47" xr6:coauthVersionMax="47" xr10:uidLastSave="{00000000-0000-0000-0000-000000000000}"/>
  <bookViews>
    <workbookView xWindow="384" yWindow="384" windowWidth="17412" windowHeight="9528" tabRatio="897" xr2:uid="{00000000-000D-0000-FFFF-FFFF00000000}"/>
  </bookViews>
  <sheets>
    <sheet name="октябрь" sheetId="34" r:id="rId1"/>
  </sheets>
  <definedNames>
    <definedName name="_xlnm.Print_Titles" localSheetId="0">октябрь!$3:$3</definedName>
    <definedName name="_xlnm.Print_Area" localSheetId="0">октябрь!$A$1:$C$65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4" l="1"/>
  <c r="C42" i="34"/>
  <c r="C41" i="34"/>
  <c r="C16" i="34"/>
  <c r="C56" i="34"/>
  <c r="C60" i="34"/>
  <c r="C59" i="34"/>
  <c r="C57" i="34" l="1"/>
  <c r="C14" i="34" l="1"/>
  <c r="C33" i="34"/>
  <c r="C36" i="34" l="1"/>
  <c r="C21" i="34" l="1"/>
  <c r="C17" i="34"/>
  <c r="C24" i="34" l="1"/>
  <c r="C54" i="34" l="1"/>
  <c r="C50" i="34" s="1"/>
  <c r="C47" i="34" l="1"/>
  <c r="C28" i="34"/>
  <c r="C44" i="34" l="1"/>
  <c r="C38" i="34"/>
  <c r="C11" i="34" l="1"/>
  <c r="C5" i="34" l="1"/>
  <c r="C31" i="34" l="1"/>
  <c r="C10" i="34" s="1"/>
  <c r="E11" i="34" s="1"/>
</calcChain>
</file>

<file path=xl/sharedStrings.xml><?xml version="1.0" encoding="utf-8"?>
<sst xmlns="http://schemas.openxmlformats.org/spreadsheetml/2006/main" count="63" uniqueCount="53">
  <si>
    <t xml:space="preserve">  ИСТОЧНИКИ ФИНАНСИРОВАНИЯ</t>
  </si>
  <si>
    <t>Сумма             (тыс. рублей)</t>
  </si>
  <si>
    <t>к пояснительной записке</t>
  </si>
  <si>
    <t>РАСХОДЫ БЮДЖЕТА                                                                                                              (муниципальные программы и непрограммные направления)</t>
  </si>
  <si>
    <t>Приложение 1</t>
  </si>
  <si>
    <t>Муниципальная программа  "Культурное пространство в городе Мегионе на 2019 -2025 годы"</t>
  </si>
  <si>
    <t xml:space="preserve">Исполняющий обязанности главы города </t>
  </si>
  <si>
    <t>И.Г.Алчинов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</si>
  <si>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</si>
  <si>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ДОХОДЫ БЮДЖЕТА</t>
  </si>
  <si>
    <t>Дополнительные  налоговые и неналоговые доходы</t>
  </si>
  <si>
    <t xml:space="preserve"> 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</si>
  <si>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"Развитие муниципального управления на 2019-2025 годы"</t>
  </si>
  <si>
    <t>на доплаты к пенсии муниципальным служащим</t>
  </si>
  <si>
    <t>Муниципальная программа "Управление муниципальным имуществом города Мегиона в 2019-2025 годах"</t>
  </si>
  <si>
    <t>Непрограммные расходы органов местного самоуправления</t>
  </si>
  <si>
    <t>на природоохранные мероприятия (очистка территории города от несанкционированных свалок)</t>
  </si>
  <si>
    <t>Дотации бюджетам городских округов на поддержку мер по обеспечению сбалансированности бюджетов</t>
  </si>
  <si>
    <t>Муниципальная программа "Развитие образования города Мегиона на 2023-2025 годы"</t>
  </si>
  <si>
    <t xml:space="preserve">обеспечение повышения минимального размера оплаты труда с 01.01.2023 работников, не подпадающих под действие указов Президента РФ от 2012 года </t>
  </si>
  <si>
    <t>Муниципальная программа  "Развитие физической культуры и спорта, укрепление общественного здоровья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</si>
  <si>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</si>
  <si>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 xml:space="preserve">Дотация в целях стимулирования роста налогового потенциала и качества планирования доходов в городских округах и муниципальных районах Ханты-Мансийского автономного округа – Югры </t>
  </si>
  <si>
    <t>Дотация для финансового обеспечения расходных обязательств муниципальных образований Ханты-Мансийского автономного округа – Югры по решению вопросов местного значения</t>
  </si>
  <si>
    <t>на компенсацию расходов на оплату стоимости проезда и провоза багажа к месту использования отпуска и обратно</t>
  </si>
  <si>
    <t>Муниципальная программа "Управление муниципальными финансами в городе Мегионе на 2019-2025 годы"</t>
  </si>
  <si>
    <t>Муниципальная программа "Развитие систем гражданской защиты населения города Мегиона на 2019-2025 годы"</t>
  </si>
  <si>
    <t>на компенсацию расходов на оплату стоимости проезда и провоза багажа к месту использования отпуска и обратно (администрация города, МКУ "УКСиЖКК", МКУ "СО")</t>
  </si>
  <si>
    <t>на компенсацию расходов на оплату стоимости проезда и провоза багажа к месту использования отпуска и обратно (Контрольно-счетная палата города Мегиона)</t>
  </si>
  <si>
    <t xml:space="preserve">на заработную плату и начисления на выплаты по оплате труда </t>
  </si>
  <si>
    <t>на заработную плату и начисления на выплаты по оплате труда (Администрация города)</t>
  </si>
  <si>
    <t>на заработную плату и начисления на выплаты по оплате труда (МКУ "Служба обеспечения")</t>
  </si>
  <si>
    <t>на заработную плату и начисления на выплаты по оплате труда (МКУ "Управление капитального строительства и жилищно-коммунального комплекса")</t>
  </si>
  <si>
    <t>на заработную плату и начисления на выплаты по оплате труда (Контрольно-счетная палата города Мегиона)</t>
  </si>
  <si>
    <t>на заработную плату и начисления на выплаты по оплате труда (Департамент образования)</t>
  </si>
  <si>
    <t>на содержание и обслуживание контейнерных площадок</t>
  </si>
  <si>
    <t>Муниципальная программа "Развитие транспортной системы города Мегиона на 2019-2025 годы"</t>
  </si>
  <si>
    <t>на выполнение работ по разработке проектно-сметной документации на ремонт автомобильной дороги</t>
  </si>
  <si>
    <t xml:space="preserve">на компенсацию расходов на оплату стоимости проезда и провоза багажа к месту использования отпуска и обратно </t>
  </si>
  <si>
    <t xml:space="preserve">на начисления на выплаты по оплате труда </t>
  </si>
  <si>
    <t>Муниципальная программа "Молодежная политика города Мегиона на период 2023-2025 годы"</t>
  </si>
  <si>
    <t>реализации мероприятий по временной трудозанятости подростков и молодежи</t>
  </si>
  <si>
    <t>на природоохранные мероприятия (противопожарное обустройство лесов)</t>
  </si>
  <si>
    <t>на выполнение работ по подготовке объектов к новогодним мероприятиям</t>
  </si>
  <si>
    <t>на заработную плату и начисления на выплаты по оплате труда работникам муниципальных учреждений</t>
  </si>
  <si>
    <t>на налог на имущество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</si>
  <si>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</si>
  <si>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 xml:space="preserve">для повышения эффективности информационной безопасности и защиты от интернет - угроз     </t>
  </si>
  <si>
    <t>на заработную плату и начисления на выплаты по оплате труда (Дума города Мегиона)</t>
  </si>
  <si>
    <t>дополнительное финансирование на оказание муниципальных услуг в социальной сфере по реализации дополнительных общеразвивающих программ</t>
  </si>
  <si>
    <t>оплата взносов на капитальный ремонт в Югорский фонд капитального ремонта</t>
  </si>
  <si>
    <t>на изготовление полиграфической продукции для муниципальных нужд</t>
  </si>
  <si>
    <t>на исполнение исполнительных документов, судебных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</si>
</sst>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00.0.00.00000"/>
    <numFmt numFmtId="167" formatCode="#,##0.0_ ;[Red]\-#,##0.0\ "/>
  </numFmts>
  <fonts count="1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6" fillId="0" borderId="0"/>
    <xf numFmtId="0" fontId="5" fillId="0" borderId="0"/>
    <xf numFmtId="0" fontId="6" fillId="0" borderId="2" applyNumberFormat="0">
      <alignment horizontal="right"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13" fillId="0" borderId="0" xfId="13" applyFont="1" applyProtection="1">
      <protection hidden="1"/>
    </xf>
    <xf numFmtId="0" fontId="13" fillId="0" borderId="0" xfId="13" applyFont="1"/>
    <xf numFmtId="0" fontId="16" fillId="0" borderId="0" xfId="36" applyNumberFormat="1" applyFont="1" applyFill="1" applyBorder="1" applyProtection="1">
      <protection hidden="1"/>
    </xf>
    <xf numFmtId="0" fontId="7" fillId="0" borderId="0" xfId="13" applyFont="1"/>
    <xf numFmtId="0" fontId="8" fillId="0" borderId="0" xfId="13" applyFont="1"/>
    <xf numFmtId="0" fontId="14" fillId="0" borderId="0" xfId="36" applyNumberFormat="1" applyFont="1" applyFill="1" applyBorder="1" applyProtection="1">
      <protection hidden="1"/>
    </xf>
    <xf numFmtId="0" fontId="12" fillId="0" borderId="0" xfId="13" applyFont="1"/>
    <xf numFmtId="167" fontId="8" fillId="0" borderId="0" xfId="13" applyNumberFormat="1" applyFont="1"/>
    <xf numFmtId="0" fontId="8" fillId="0" borderId="0" xfId="13" applyFont="1" applyAlignment="1">
      <alignment horizontal="right"/>
    </xf>
    <xf numFmtId="167" fontId="13" fillId="0" borderId="0" xfId="13" applyNumberFormat="1" applyFont="1"/>
    <xf numFmtId="165" fontId="13" fillId="0" borderId="0" xfId="13" applyNumberFormat="1" applyFont="1"/>
    <xf numFmtId="0" fontId="17" fillId="0" borderId="0" xfId="13" applyFont="1"/>
    <xf numFmtId="0" fontId="7" fillId="2" borderId="1" xfId="13" applyFont="1" applyFill="1" applyBorder="1" applyAlignment="1" applyProtection="1">
      <alignment horizontal="center" vertical="center"/>
      <protection hidden="1"/>
    </xf>
    <xf numFmtId="0" fontId="7" fillId="2" borderId="1" xfId="13" applyFont="1" applyFill="1" applyBorder="1" applyAlignment="1" applyProtection="1">
      <alignment horizontal="center" vertical="center" wrapText="1"/>
      <protection hidden="1"/>
    </xf>
    <xf numFmtId="0" fontId="12" fillId="2" borderId="1" xfId="13" applyFont="1" applyFill="1" applyBorder="1" applyAlignment="1" applyProtection="1">
      <alignment horizontal="center" vertical="center"/>
      <protection hidden="1"/>
    </xf>
    <xf numFmtId="0" fontId="9" fillId="2" borderId="1" xfId="13" applyFont="1" applyFill="1" applyBorder="1" applyAlignment="1" applyProtection="1">
      <alignment horizontal="center" vertical="center"/>
      <protection hidden="1"/>
    </xf>
    <xf numFmtId="165" fontId="7" fillId="2" borderId="1" xfId="13" applyNumberFormat="1" applyFont="1" applyFill="1" applyBorder="1" applyAlignment="1" applyProtection="1">
      <alignment horizontal="center" vertical="center"/>
      <protection hidden="1"/>
    </xf>
    <xf numFmtId="0" fontId="8" fillId="2" borderId="1" xfId="13" applyFont="1" applyFill="1" applyBorder="1" applyAlignment="1" applyProtection="1">
      <alignment horizontal="left" vertical="center" wrapText="1"/>
      <protection hidden="1"/>
    </xf>
    <xf numFmtId="166" fontId="7" fillId="0" borderId="1" xfId="13" applyNumberFormat="1" applyFont="1" applyBorder="1" applyAlignment="1" applyProtection="1">
      <alignment vertical="center" wrapText="1"/>
      <protection hidden="1"/>
    </xf>
    <xf numFmtId="167" fontId="7" fillId="0" borderId="1" xfId="13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wrapText="1"/>
    </xf>
    <xf numFmtId="167" fontId="8" fillId="0" borderId="1" xfId="13" applyNumberFormat="1" applyFont="1" applyBorder="1" applyAlignment="1" applyProtection="1">
      <alignment horizontal="center" vertical="center"/>
      <protection hidden="1"/>
    </xf>
    <xf numFmtId="0" fontId="7" fillId="0" borderId="1" xfId="13" applyFont="1" applyBorder="1" applyAlignment="1" applyProtection="1">
      <alignment horizontal="left" vertical="center" wrapText="1"/>
      <protection hidden="1"/>
    </xf>
    <xf numFmtId="165" fontId="7" fillId="0" borderId="1" xfId="13" applyNumberFormat="1" applyFont="1" applyBorder="1" applyAlignment="1" applyProtection="1">
      <alignment horizontal="center" vertical="center"/>
      <protection hidden="1"/>
    </xf>
    <xf numFmtId="0" fontId="8" fillId="0" borderId="1" xfId="13" applyFont="1" applyBorder="1" applyAlignment="1" applyProtection="1">
      <alignment horizontal="left" vertical="center" wrapText="1"/>
      <protection hidden="1"/>
    </xf>
    <xf numFmtId="165" fontId="8" fillId="0" borderId="1" xfId="13" applyNumberFormat="1" applyFont="1" applyBorder="1" applyAlignment="1" applyProtection="1">
      <alignment horizontal="center" vertical="center"/>
      <protection hidden="1"/>
    </xf>
    <xf numFmtId="0" fontId="8" fillId="0" borderId="1" xfId="13" applyFont="1" applyBorder="1" applyAlignment="1">
      <alignment wrapText="1"/>
    </xf>
    <xf numFmtId="0" fontId="7" fillId="0" borderId="1" xfId="13" applyFont="1" applyBorder="1" applyAlignment="1">
      <alignment wrapText="1"/>
    </xf>
    <xf numFmtId="165" fontId="7" fillId="0" borderId="1" xfId="13" applyNumberFormat="1" applyFont="1" applyBorder="1" applyAlignment="1">
      <alignment horizontal="center"/>
    </xf>
    <xf numFmtId="0" fontId="7" fillId="0" borderId="1" xfId="13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wrapText="1"/>
    </xf>
    <xf numFmtId="0" fontId="8" fillId="0" borderId="1" xfId="0" applyFont="1" applyBorder="1"/>
    <xf numFmtId="165" fontId="8" fillId="2" borderId="1" xfId="13" applyNumberFormat="1" applyFont="1" applyFill="1" applyBorder="1" applyAlignment="1" applyProtection="1">
      <alignment horizontal="center" vertical="center"/>
      <protection hidden="1"/>
    </xf>
    <xf numFmtId="166" fontId="8" fillId="0" borderId="1" xfId="13" applyNumberFormat="1" applyFont="1" applyBorder="1" applyAlignment="1" applyProtection="1">
      <alignment horizontal="left" wrapText="1"/>
      <protection hidden="1"/>
    </xf>
    <xf numFmtId="0" fontId="8" fillId="0" borderId="0" xfId="0" applyFont="1"/>
    <xf numFmtId="165" fontId="8" fillId="0" borderId="1" xfId="13" applyNumberFormat="1" applyFont="1" applyBorder="1" applyAlignment="1" applyProtection="1">
      <alignment horizontal="center" vertical="center" wrapText="1"/>
      <protection hidden="1"/>
    </xf>
    <xf numFmtId="167" fontId="13" fillId="0" borderId="0" xfId="13" applyNumberFormat="1" applyFont="1" applyAlignment="1">
      <alignment wrapText="1"/>
    </xf>
    <xf numFmtId="165" fontId="13" fillId="0" borderId="0" xfId="13" applyNumberFormat="1" applyFont="1" applyAlignment="1">
      <alignment wrapText="1"/>
    </xf>
    <xf numFmtId="0" fontId="13" fillId="0" borderId="0" xfId="13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13" applyFont="1" applyBorder="1" applyAlignment="1">
      <alignment horizontal="center" vertical="center"/>
    </xf>
    <xf numFmtId="165" fontId="7" fillId="0" borderId="1" xfId="13" applyNumberFormat="1" applyFont="1" applyBorder="1" applyAlignment="1" applyProtection="1">
      <alignment horizontal="center" vertical="center" wrapText="1"/>
      <protection hidden="1"/>
    </xf>
    <xf numFmtId="165" fontId="12" fillId="0" borderId="0" xfId="13" applyNumberFormat="1" applyFont="1"/>
    <xf numFmtId="0" fontId="8" fillId="0" borderId="0" xfId="0" applyFont="1" applyAlignment="1">
      <alignment vertical="center"/>
    </xf>
    <xf numFmtId="0" fontId="15" fillId="0" borderId="0" xfId="36" applyNumberFormat="1" applyFont="1" applyFill="1" applyAlignment="1" applyProtection="1">
      <alignment horizontal="right" wrapText="1"/>
      <protection hidden="1"/>
    </xf>
    <xf numFmtId="0" fontId="8" fillId="0" borderId="0" xfId="1" applyFont="1" applyAlignment="1">
      <alignment horizontal="right" wrapText="1"/>
    </xf>
  </cellXfs>
  <cellStyles count="43">
    <cellStyle name="Normal" xfId="2" xr:uid="{00000000-0005-0000-0000-000000000000}"/>
    <cellStyle name="Данные (только для чтения)" xfId="3" xr:uid="{00000000-0005-0000-0000-000001000000}"/>
    <cellStyle name="Денежный 2" xfId="37" xr:uid="{00000000-0005-0000-0000-000002000000}"/>
    <cellStyle name="Обычный" xfId="0" builtinId="0"/>
    <cellStyle name="Обычный 10" xfId="1" xr:uid="{00000000-0005-0000-0000-000004000000}"/>
    <cellStyle name="Обычный 11" xfId="4" xr:uid="{00000000-0005-0000-0000-000005000000}"/>
    <cellStyle name="Обычный 12" xfId="5" xr:uid="{00000000-0005-0000-0000-000006000000}"/>
    <cellStyle name="Обычный 13" xfId="6" xr:uid="{00000000-0005-0000-0000-000007000000}"/>
    <cellStyle name="Обычный 14" xfId="7" xr:uid="{00000000-0005-0000-0000-000008000000}"/>
    <cellStyle name="Обычный 15" xfId="8" xr:uid="{00000000-0005-0000-0000-000009000000}"/>
    <cellStyle name="Обычный 16" xfId="9" xr:uid="{00000000-0005-0000-0000-00000A000000}"/>
    <cellStyle name="Обычный 17" xfId="10" xr:uid="{00000000-0005-0000-0000-00000B000000}"/>
    <cellStyle name="Обычный 18" xfId="11" xr:uid="{00000000-0005-0000-0000-00000C000000}"/>
    <cellStyle name="Обычный 19" xfId="12" xr:uid="{00000000-0005-0000-0000-00000D000000}"/>
    <cellStyle name="Обычный 2" xfId="13" xr:uid="{00000000-0005-0000-0000-00000E000000}"/>
    <cellStyle name="Обычный 2 2" xfId="14" xr:uid="{00000000-0005-0000-0000-00000F000000}"/>
    <cellStyle name="Обычный 20" xfId="15" xr:uid="{00000000-0005-0000-0000-000010000000}"/>
    <cellStyle name="Обычный 21" xfId="16" xr:uid="{00000000-0005-0000-0000-000011000000}"/>
    <cellStyle name="Обычный 22" xfId="17" xr:uid="{00000000-0005-0000-0000-000012000000}"/>
    <cellStyle name="Обычный 23" xfId="18" xr:uid="{00000000-0005-0000-0000-000013000000}"/>
    <cellStyle name="Обычный 24" xfId="19" xr:uid="{00000000-0005-0000-0000-000014000000}"/>
    <cellStyle name="Обычный 25" xfId="20" xr:uid="{00000000-0005-0000-0000-000015000000}"/>
    <cellStyle name="Обычный 26" xfId="21" xr:uid="{00000000-0005-0000-0000-000016000000}"/>
    <cellStyle name="Обычный 27" xfId="22" xr:uid="{00000000-0005-0000-0000-000017000000}"/>
    <cellStyle name="Обычный 28" xfId="23" xr:uid="{00000000-0005-0000-0000-000018000000}"/>
    <cellStyle name="Обычный 29" xfId="24" xr:uid="{00000000-0005-0000-0000-000019000000}"/>
    <cellStyle name="Обычный 3" xfId="25" xr:uid="{00000000-0005-0000-0000-00001A000000}"/>
    <cellStyle name="Обычный 3 2" xfId="26" xr:uid="{00000000-0005-0000-0000-00001B000000}"/>
    <cellStyle name="Обычный 3 3" xfId="38" xr:uid="{00000000-0005-0000-0000-00001C000000}"/>
    <cellStyle name="Обычный 3 3 2" xfId="40" xr:uid="{00000000-0005-0000-0000-00001D000000}"/>
    <cellStyle name="Обычный 3 3 3" xfId="41" xr:uid="{00000000-0005-0000-0000-00001E000000}"/>
    <cellStyle name="Обычный 3 3 4" xfId="42" xr:uid="{00000000-0005-0000-0000-00001F000000}"/>
    <cellStyle name="Обычный 30" xfId="27" xr:uid="{00000000-0005-0000-0000-000020000000}"/>
    <cellStyle name="Обычный 4" xfId="28" xr:uid="{00000000-0005-0000-0000-000021000000}"/>
    <cellStyle name="Обычный 4 2" xfId="29" xr:uid="{00000000-0005-0000-0000-000022000000}"/>
    <cellStyle name="Обычный 5" xfId="30" xr:uid="{00000000-0005-0000-0000-000023000000}"/>
    <cellStyle name="Обычный 5 2" xfId="39" xr:uid="{00000000-0005-0000-0000-000024000000}"/>
    <cellStyle name="Обычный 6" xfId="31" xr:uid="{00000000-0005-0000-0000-000025000000}"/>
    <cellStyle name="Обычный 7" xfId="32" xr:uid="{00000000-0005-0000-0000-000026000000}"/>
    <cellStyle name="Обычный 8" xfId="33" xr:uid="{00000000-0005-0000-0000-000027000000}"/>
    <cellStyle name="Обычный 9" xfId="34" xr:uid="{00000000-0005-0000-0000-000028000000}"/>
    <cellStyle name="Процентный 2" xfId="35" xr:uid="{00000000-0005-0000-0000-000029000000}"/>
    <cellStyle name="Финансовый 2" xfId="36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"/>
  <sheetViews>
    <sheetView tabSelected="1" view="pageBreakPreview" topLeftCell="A34" zoomScale="90" zoomScaleNormal="90" zoomScaleSheetLayoutView="90" workbookViewId="0">
      <selection activeCell="B63" sqref="B63"/>
    </sheetView>
  </sheetViews>
  <sheetFormatPr defaultColWidth="9.109375" defaultRowHeight="18" x14ac:dyDescent="0.35"/>
  <cols>
    <col min="1" max="1" width="2.109375" style="2" customWidth="1"/>
    <col min="2" max="2" width="95.5546875" style="5" customWidth="1"/>
    <col min="3" max="3" width="18" style="5" customWidth="1"/>
    <col min="4" max="4" width="13.109375" style="2" customWidth="1"/>
    <col min="5" max="5" width="20" style="2" customWidth="1"/>
    <col min="6" max="215" width="9.109375" style="2" customWidth="1"/>
    <col min="216" max="16384" width="9.109375" style="2"/>
  </cols>
  <sheetData>
    <row r="1" spans="1:7" x14ac:dyDescent="0.35">
      <c r="A1" s="3"/>
      <c r="B1" s="45" t="s">
        <v>4</v>
      </c>
      <c r="C1" s="45"/>
    </row>
    <row r="2" spans="1:7" x14ac:dyDescent="0.35">
      <c r="A2" s="3"/>
      <c r="B2" s="45" t="s">
        <v>2</v>
      </c>
      <c r="C2" s="46"/>
    </row>
    <row r="3" spans="1:7" ht="31.2" x14ac:dyDescent="0.35">
      <c r="A3" s="1"/>
      <c r="B3" s="13" t="s">
        <v>0</v>
      </c>
      <c r="C3" s="14" t="s">
        <v>1</v>
      </c>
    </row>
    <row r="4" spans="1:7" s="7" customFormat="1" ht="13.2" x14ac:dyDescent="0.25">
      <c r="A4" s="6"/>
      <c r="B4" s="15">
        <v>1</v>
      </c>
      <c r="C4" s="15">
        <v>2</v>
      </c>
    </row>
    <row r="5" spans="1:7" s="7" customFormat="1" ht="24.75" customHeight="1" x14ac:dyDescent="0.25">
      <c r="A5" s="6"/>
      <c r="B5" s="16" t="s">
        <v>9</v>
      </c>
      <c r="C5" s="17">
        <f>C6+C7+C8+C9</f>
        <v>197321.80000000002</v>
      </c>
      <c r="E5" s="43"/>
    </row>
    <row r="6" spans="1:7" ht="19.5" customHeight="1" x14ac:dyDescent="0.35">
      <c r="A6" s="3"/>
      <c r="B6" s="18" t="s">
        <v>10</v>
      </c>
      <c r="C6" s="24">
        <v>182291.1</v>
      </c>
      <c r="D6" s="12"/>
      <c r="E6" s="12"/>
      <c r="F6" s="12"/>
      <c r="G6" s="12"/>
    </row>
    <row r="7" spans="1:7" ht="35.25" customHeight="1" x14ac:dyDescent="0.35">
      <c r="A7" s="3"/>
      <c r="B7" s="18" t="s">
        <v>23</v>
      </c>
      <c r="C7" s="26">
        <v>3711.9</v>
      </c>
      <c r="D7" s="12"/>
      <c r="E7" s="12"/>
      <c r="F7" s="12"/>
      <c r="G7" s="12"/>
    </row>
    <row r="8" spans="1:7" ht="42.75" customHeight="1" x14ac:dyDescent="0.35">
      <c r="A8" s="3"/>
      <c r="B8" s="18" t="s">
        <v>22</v>
      </c>
      <c r="C8" s="26">
        <v>5021.2</v>
      </c>
      <c r="D8" s="12"/>
      <c r="E8" s="12"/>
      <c r="F8" s="12"/>
      <c r="G8" s="12"/>
    </row>
    <row r="9" spans="1:7" ht="32.25" customHeight="1" x14ac:dyDescent="0.35">
      <c r="A9" s="3"/>
      <c r="B9" s="18" t="s">
        <v>17</v>
      </c>
      <c r="C9" s="33">
        <v>6297.6</v>
      </c>
      <c r="D9" s="12"/>
      <c r="E9" s="12"/>
      <c r="F9" s="12"/>
      <c r="G9" s="12"/>
    </row>
    <row r="10" spans="1:7" ht="31.2" x14ac:dyDescent="0.35">
      <c r="A10" s="3"/>
      <c r="B10" s="30" t="s">
        <v>3</v>
      </c>
      <c r="C10" s="24">
        <f>C11+C14+C17+C24+C28+C31+C33+C38+C44+C47+C57+C50+C21+C36</f>
        <v>197321.80000000002</v>
      </c>
      <c r="D10" s="10"/>
      <c r="E10" s="11"/>
    </row>
    <row r="11" spans="1:7" ht="31.2" x14ac:dyDescent="0.35">
      <c r="A11" s="3"/>
      <c r="B11" s="23" t="s">
        <v>26</v>
      </c>
      <c r="C11" s="24">
        <f>C12+C13</f>
        <v>2094</v>
      </c>
      <c r="D11" s="10"/>
      <c r="E11" s="11">
        <f>C5-C10</f>
        <v>0</v>
      </c>
    </row>
    <row r="12" spans="1:7" ht="31.8" x14ac:dyDescent="0.35">
      <c r="A12" s="3"/>
      <c r="B12" s="34" t="s">
        <v>24</v>
      </c>
      <c r="C12" s="26">
        <v>74</v>
      </c>
      <c r="D12" s="10"/>
      <c r="E12" s="11"/>
    </row>
    <row r="13" spans="1:7" x14ac:dyDescent="0.35">
      <c r="A13" s="3"/>
      <c r="B13" s="34" t="s">
        <v>29</v>
      </c>
      <c r="C13" s="26">
        <v>2020</v>
      </c>
      <c r="D13" s="10"/>
      <c r="E13" s="11"/>
    </row>
    <row r="14" spans="1:7" ht="37.5" customHeight="1" x14ac:dyDescent="0.35">
      <c r="A14" s="3"/>
      <c r="B14" s="23" t="s">
        <v>25</v>
      </c>
      <c r="C14" s="24">
        <f>C15+C16</f>
        <v>5783.7000000000007</v>
      </c>
      <c r="D14" s="10"/>
      <c r="E14" s="11"/>
    </row>
    <row r="15" spans="1:7" ht="31.8" x14ac:dyDescent="0.35">
      <c r="A15" s="3"/>
      <c r="B15" s="34" t="s">
        <v>24</v>
      </c>
      <c r="C15" s="26">
        <v>97.8</v>
      </c>
      <c r="D15" s="10"/>
      <c r="E15" s="11"/>
    </row>
    <row r="16" spans="1:7" x14ac:dyDescent="0.35">
      <c r="A16" s="3"/>
      <c r="B16" s="34" t="s">
        <v>29</v>
      </c>
      <c r="C16" s="26">
        <f>5194.6+491.3</f>
        <v>5685.9000000000005</v>
      </c>
      <c r="D16" s="10"/>
      <c r="E16" s="11"/>
    </row>
    <row r="17" spans="1:6" ht="38.25" customHeight="1" x14ac:dyDescent="0.35">
      <c r="A17" s="3"/>
      <c r="B17" s="23" t="s">
        <v>5</v>
      </c>
      <c r="C17" s="24">
        <f>C18+C20+C19</f>
        <v>45344.7</v>
      </c>
      <c r="D17" s="10"/>
      <c r="E17" s="11"/>
    </row>
    <row r="18" spans="1:6" x14ac:dyDescent="0.35">
      <c r="A18" s="3"/>
      <c r="B18" s="34" t="s">
        <v>29</v>
      </c>
      <c r="C18" s="26">
        <v>43613.599999999999</v>
      </c>
      <c r="D18" s="10"/>
      <c r="E18" s="11"/>
    </row>
    <row r="19" spans="1:6" ht="31.8" x14ac:dyDescent="0.35">
      <c r="A19" s="3"/>
      <c r="B19" s="34" t="s">
        <v>24</v>
      </c>
      <c r="C19" s="26">
        <v>1587.5</v>
      </c>
      <c r="D19" s="10"/>
      <c r="E19" s="11"/>
    </row>
    <row r="20" spans="1:6" x14ac:dyDescent="0.35">
      <c r="A20" s="3"/>
      <c r="B20" s="32" t="s">
        <v>45</v>
      </c>
      <c r="C20" s="26">
        <v>143.6</v>
      </c>
      <c r="D20" s="10"/>
      <c r="E20" s="11"/>
    </row>
    <row r="21" spans="1:6" ht="35.25" customHeight="1" x14ac:dyDescent="0.35">
      <c r="A21" s="3"/>
      <c r="B21" s="40" t="s">
        <v>46</v>
      </c>
      <c r="C21" s="42">
        <f>C22+C23</f>
        <v>1670.1</v>
      </c>
      <c r="D21" s="37"/>
      <c r="E21" s="38"/>
      <c r="F21" s="39"/>
    </row>
    <row r="22" spans="1:6" ht="21.75" customHeight="1" x14ac:dyDescent="0.35">
      <c r="A22" s="3"/>
      <c r="B22" s="34" t="s">
        <v>29</v>
      </c>
      <c r="C22" s="36">
        <v>1640</v>
      </c>
      <c r="D22" s="37"/>
      <c r="E22" s="38"/>
      <c r="F22" s="39"/>
    </row>
    <row r="23" spans="1:6" ht="19.5" customHeight="1" x14ac:dyDescent="0.35">
      <c r="A23" s="3"/>
      <c r="B23" s="34" t="s">
        <v>51</v>
      </c>
      <c r="C23" s="36">
        <v>30.1</v>
      </c>
      <c r="D23" s="37"/>
      <c r="E23" s="38"/>
      <c r="F23" s="39"/>
    </row>
    <row r="24" spans="1:6" ht="31.2" x14ac:dyDescent="0.35">
      <c r="A24" s="3"/>
      <c r="B24" s="23" t="s">
        <v>20</v>
      </c>
      <c r="C24" s="24">
        <f>C25+C26+C27</f>
        <v>25442</v>
      </c>
      <c r="D24" s="10"/>
      <c r="E24" s="11"/>
    </row>
    <row r="25" spans="1:6" x14ac:dyDescent="0.35">
      <c r="A25" s="3"/>
      <c r="B25" s="34" t="s">
        <v>29</v>
      </c>
      <c r="C25" s="26">
        <v>22635.5</v>
      </c>
      <c r="D25" s="10"/>
      <c r="E25" s="11"/>
    </row>
    <row r="26" spans="1:6" ht="31.8" x14ac:dyDescent="0.35">
      <c r="A26" s="3"/>
      <c r="B26" s="34" t="s">
        <v>38</v>
      </c>
      <c r="C26" s="26">
        <v>1076.7</v>
      </c>
      <c r="D26" s="10"/>
      <c r="E26" s="35"/>
    </row>
    <row r="27" spans="1:6" x14ac:dyDescent="0.35">
      <c r="A27" s="3"/>
      <c r="B27" s="32" t="s">
        <v>45</v>
      </c>
      <c r="C27" s="26">
        <v>1729.8</v>
      </c>
      <c r="D27" s="10"/>
      <c r="E27" s="35"/>
    </row>
    <row r="28" spans="1:6" ht="35.25" customHeight="1" x14ac:dyDescent="0.35">
      <c r="A28" s="3"/>
      <c r="B28" s="28" t="s">
        <v>21</v>
      </c>
      <c r="C28" s="24">
        <f>C30+C29</f>
        <v>584.1</v>
      </c>
      <c r="D28" s="10"/>
      <c r="E28" s="11"/>
    </row>
    <row r="29" spans="1:6" ht="21" customHeight="1" x14ac:dyDescent="0.35">
      <c r="A29" s="3"/>
      <c r="B29" s="34" t="s">
        <v>39</v>
      </c>
      <c r="C29" s="26">
        <v>234.1</v>
      </c>
      <c r="D29" s="10"/>
      <c r="E29" s="11"/>
    </row>
    <row r="30" spans="1:6" ht="20.25" customHeight="1" x14ac:dyDescent="0.35">
      <c r="A30" s="3"/>
      <c r="B30" s="27" t="s">
        <v>47</v>
      </c>
      <c r="C30" s="26">
        <v>350</v>
      </c>
      <c r="D30" s="10"/>
      <c r="E30" s="11"/>
    </row>
    <row r="31" spans="1:6" ht="36" customHeight="1" x14ac:dyDescent="0.35">
      <c r="A31" s="3"/>
      <c r="B31" s="23" t="s">
        <v>14</v>
      </c>
      <c r="C31" s="24">
        <f>C32</f>
        <v>1100</v>
      </c>
      <c r="D31" s="10"/>
      <c r="E31" s="11"/>
    </row>
    <row r="32" spans="1:6" ht="25.5" customHeight="1" x14ac:dyDescent="0.35">
      <c r="A32" s="3"/>
      <c r="B32" s="25" t="s">
        <v>50</v>
      </c>
      <c r="C32" s="26">
        <v>1100</v>
      </c>
      <c r="D32" s="10"/>
      <c r="E32" s="11"/>
    </row>
    <row r="33" spans="1:4" ht="41.25" customHeight="1" x14ac:dyDescent="0.35">
      <c r="A33" s="3"/>
      <c r="B33" s="19" t="s">
        <v>11</v>
      </c>
      <c r="C33" s="20">
        <f>C34+C35</f>
        <v>3738.4</v>
      </c>
    </row>
    <row r="34" spans="1:4" ht="19.5" customHeight="1" x14ac:dyDescent="0.35">
      <c r="A34" s="3"/>
      <c r="B34" s="21" t="s">
        <v>42</v>
      </c>
      <c r="C34" s="22">
        <v>396.9</v>
      </c>
    </row>
    <row r="35" spans="1:4" ht="21" customHeight="1" x14ac:dyDescent="0.35">
      <c r="A35" s="3"/>
      <c r="B35" s="21" t="s">
        <v>43</v>
      </c>
      <c r="C35" s="22">
        <v>3341.5</v>
      </c>
    </row>
    <row r="36" spans="1:4" ht="34.5" customHeight="1" x14ac:dyDescent="0.35">
      <c r="A36" s="3"/>
      <c r="B36" s="31" t="s">
        <v>36</v>
      </c>
      <c r="C36" s="20">
        <f>C37</f>
        <v>800</v>
      </c>
    </row>
    <row r="37" spans="1:4" ht="34.5" customHeight="1" x14ac:dyDescent="0.35">
      <c r="A37" s="3"/>
      <c r="B37" s="21" t="s">
        <v>37</v>
      </c>
      <c r="C37" s="22">
        <v>800</v>
      </c>
    </row>
    <row r="38" spans="1:4" ht="28.5" customHeight="1" x14ac:dyDescent="0.35">
      <c r="A38" s="3"/>
      <c r="B38" s="19" t="s">
        <v>12</v>
      </c>
      <c r="C38" s="20">
        <f>C39+C40+C41+C42+C43</f>
        <v>73743.700000000012</v>
      </c>
    </row>
    <row r="39" spans="1:4" ht="21.75" customHeight="1" x14ac:dyDescent="0.35">
      <c r="A39" s="3"/>
      <c r="B39" s="21" t="s">
        <v>13</v>
      </c>
      <c r="C39" s="22">
        <v>2270</v>
      </c>
    </row>
    <row r="40" spans="1:4" ht="42.75" customHeight="1" x14ac:dyDescent="0.35">
      <c r="A40" s="3"/>
      <c r="B40" s="34" t="s">
        <v>27</v>
      </c>
      <c r="C40" s="22">
        <v>3508.4</v>
      </c>
    </row>
    <row r="41" spans="1:4" ht="27" customHeight="1" x14ac:dyDescent="0.35">
      <c r="A41" s="3"/>
      <c r="B41" s="34" t="s">
        <v>30</v>
      </c>
      <c r="C41" s="22">
        <f>54473.3+2128.9</f>
        <v>56602.200000000004</v>
      </c>
    </row>
    <row r="42" spans="1:4" ht="25.5" customHeight="1" x14ac:dyDescent="0.35">
      <c r="A42" s="3"/>
      <c r="B42" s="34" t="s">
        <v>31</v>
      </c>
      <c r="C42" s="22">
        <f>8049.3+163.8</f>
        <v>8213.1</v>
      </c>
    </row>
    <row r="43" spans="1:4" ht="36" customHeight="1" x14ac:dyDescent="0.35">
      <c r="A43" s="3"/>
      <c r="B43" s="34" t="s">
        <v>32</v>
      </c>
      <c r="C43" s="22">
        <v>3150</v>
      </c>
    </row>
    <row r="44" spans="1:4" ht="31.8" x14ac:dyDescent="0.35">
      <c r="B44" s="28" t="s">
        <v>8</v>
      </c>
      <c r="C44" s="29">
        <f>C45+C46</f>
        <v>1150</v>
      </c>
    </row>
    <row r="45" spans="1:4" ht="21.75" customHeight="1" x14ac:dyDescent="0.35">
      <c r="B45" s="27" t="s">
        <v>16</v>
      </c>
      <c r="C45" s="22">
        <v>450</v>
      </c>
      <c r="D45" s="10"/>
    </row>
    <row r="46" spans="1:4" ht="27.75" customHeight="1" x14ac:dyDescent="0.35">
      <c r="B46" s="27" t="s">
        <v>35</v>
      </c>
      <c r="C46" s="22">
        <v>700</v>
      </c>
    </row>
    <row r="47" spans="1:4" ht="37.5" customHeight="1" x14ac:dyDescent="0.35">
      <c r="B47" s="28" t="s">
        <v>40</v>
      </c>
      <c r="C47" s="20">
        <f>C48+C49</f>
        <v>6842.3</v>
      </c>
    </row>
    <row r="48" spans="1:4" ht="31.5" customHeight="1" x14ac:dyDescent="0.35">
      <c r="B48" s="34" t="s">
        <v>29</v>
      </c>
      <c r="C48" s="22">
        <v>6440.8</v>
      </c>
    </row>
    <row r="49" spans="2:3" ht="27.75" customHeight="1" x14ac:dyDescent="0.35">
      <c r="B49" s="27" t="s">
        <v>41</v>
      </c>
      <c r="C49" s="22">
        <v>401.5</v>
      </c>
    </row>
    <row r="50" spans="2:3" ht="20.25" customHeight="1" x14ac:dyDescent="0.35">
      <c r="B50" s="28" t="s">
        <v>18</v>
      </c>
      <c r="C50" s="20">
        <f>C51+C52+C53+C54+C55+C56</f>
        <v>22529.200000000004</v>
      </c>
    </row>
    <row r="51" spans="2:3" ht="37.5" hidden="1" customHeight="1" x14ac:dyDescent="0.35">
      <c r="B51" s="27" t="s">
        <v>19</v>
      </c>
      <c r="C51" s="22"/>
    </row>
    <row r="52" spans="2:3" ht="32.25" customHeight="1" x14ac:dyDescent="0.35">
      <c r="B52" s="27" t="s">
        <v>49</v>
      </c>
      <c r="C52" s="22">
        <v>1000</v>
      </c>
    </row>
    <row r="53" spans="2:3" ht="25.5" customHeight="1" x14ac:dyDescent="0.35">
      <c r="B53" s="32" t="s">
        <v>45</v>
      </c>
      <c r="C53" s="22">
        <v>4643</v>
      </c>
    </row>
    <row r="54" spans="2:3" ht="35.25" customHeight="1" x14ac:dyDescent="0.35">
      <c r="B54" s="34" t="s">
        <v>24</v>
      </c>
      <c r="C54" s="22">
        <f>45.1+6054.3</f>
        <v>6099.4000000000005</v>
      </c>
    </row>
    <row r="55" spans="2:3" ht="33.75" customHeight="1" x14ac:dyDescent="0.35">
      <c r="B55" s="34" t="s">
        <v>44</v>
      </c>
      <c r="C55" s="22">
        <f>2719.7</f>
        <v>2719.7</v>
      </c>
    </row>
    <row r="56" spans="2:3" ht="27.75" customHeight="1" x14ac:dyDescent="0.35">
      <c r="B56" s="34" t="s">
        <v>34</v>
      </c>
      <c r="C56" s="22">
        <f>7685+382.1</f>
        <v>8067.1</v>
      </c>
    </row>
    <row r="57" spans="2:3" ht="26.25" customHeight="1" x14ac:dyDescent="0.35">
      <c r="B57" s="19" t="s">
        <v>15</v>
      </c>
      <c r="C57" s="20">
        <f>C58+C59+C60+C61</f>
        <v>6499.6</v>
      </c>
    </row>
    <row r="58" spans="2:3" ht="33.75" customHeight="1" x14ac:dyDescent="0.35">
      <c r="B58" s="34" t="s">
        <v>28</v>
      </c>
      <c r="C58" s="22">
        <v>53.3</v>
      </c>
    </row>
    <row r="59" spans="2:3" ht="24" customHeight="1" x14ac:dyDescent="0.35">
      <c r="B59" s="34" t="s">
        <v>48</v>
      </c>
      <c r="C59" s="22">
        <f>2694.9+218.3</f>
        <v>2913.2000000000003</v>
      </c>
    </row>
    <row r="60" spans="2:3" ht="33.75" customHeight="1" x14ac:dyDescent="0.35">
      <c r="B60" s="34" t="s">
        <v>33</v>
      </c>
      <c r="C60" s="22">
        <f>2803.5+327.5</f>
        <v>3131</v>
      </c>
    </row>
    <row r="61" spans="2:3" ht="17.25" customHeight="1" x14ac:dyDescent="0.35">
      <c r="B61" s="27" t="s">
        <v>52</v>
      </c>
      <c r="C61" s="41">
        <v>402.1</v>
      </c>
    </row>
    <row r="62" spans="2:3" x14ac:dyDescent="0.35">
      <c r="B62" s="44"/>
      <c r="C62" s="8"/>
    </row>
    <row r="63" spans="2:3" x14ac:dyDescent="0.35">
      <c r="B63" s="44"/>
    </row>
    <row r="64" spans="2:3" x14ac:dyDescent="0.35">
      <c r="B64" s="4" t="s">
        <v>6</v>
      </c>
      <c r="C64" s="4" t="s">
        <v>7</v>
      </c>
    </row>
    <row r="66" spans="2:3" x14ac:dyDescent="0.35">
      <c r="B66" s="9"/>
      <c r="C66" s="8"/>
    </row>
  </sheetData>
  <mergeCells count="2">
    <mergeCell ref="B1:C1"/>
    <mergeCell ref="B2:C2"/>
  </mergeCells>
  <pageMargins left="0.78740157480314965" right="0.39370078740157483" top="0.19685039370078741" bottom="0" header="0.31496062992125984" footer="0.31496062992125984"/>
  <pageSetup paperSize="9" scale="79" fitToHeight="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октябрь</vt:lpstr>
      <vt:lpstr>октябрь!Заголовки_для_печати</vt:lpstr>
      <vt:lpstr>октябрь!Область_печати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Кухаренко</dc:creator>
  <cp:lastModifiedBy>a1231</cp:lastModifiedBy>
  <cp:lastPrinted>2023-10-17T09:48:33Z</cp:lastPrinted>
  <dcterms:created xsi:type="dcterms:W3CDTF">2018-03-01T08:49:34Z</dcterms:created>
  <dcterms:modified xsi:type="dcterms:W3CDTF">2023-10-16T15:53:42Z</dcterms:modified>
</cp:coreProperties>
</file>