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luton\data\DEPFIN\ОТДЕЛ  ДОХОДОВ\ИСПОЛНЕНИЕ\исполнение 2021 год\3. исполнение за девять месяцев\"/>
    </mc:Choice>
  </mc:AlternateContent>
  <bookViews>
    <workbookView xWindow="0" yWindow="0" windowWidth="25200" windowHeight="11985"/>
  </bookViews>
  <sheets>
    <sheet name="Доходы" sheetId="31" r:id="rId1"/>
  </sheets>
  <definedNames>
    <definedName name="_Date_">#REF!</definedName>
    <definedName name="_Otchet_Period_Source__AT_ObjectName">#REF!</definedName>
    <definedName name="_Period_">#REF!</definedName>
    <definedName name="а">#REF!</definedName>
    <definedName name="б">#REF!</definedName>
    <definedName name="д">#REF!</definedName>
    <definedName name="ддж">#REF!</definedName>
    <definedName name="Дох">#REF!</definedName>
    <definedName name="доходы">#REF!</definedName>
    <definedName name="Л">#REF!</definedName>
    <definedName name="округ">#REF!</definedName>
    <definedName name="пррнн">#REF!</definedName>
    <definedName name="ю">#REF!</definedName>
    <definedName name="я">#REF!</definedName>
    <definedName name="яя">#REF!</definedName>
  </definedNames>
  <calcPr calcId="162913" fullPrecision="0"/>
</workbook>
</file>

<file path=xl/calcChain.xml><?xml version="1.0" encoding="utf-8"?>
<calcChain xmlns="http://schemas.openxmlformats.org/spreadsheetml/2006/main">
  <c r="G18" i="31" l="1"/>
  <c r="G19" i="31"/>
  <c r="G20" i="31"/>
  <c r="F18" i="31"/>
  <c r="F19" i="31"/>
  <c r="F20" i="31"/>
  <c r="E17" i="31"/>
  <c r="D17" i="31"/>
  <c r="C17" i="31"/>
  <c r="G14" i="31" l="1"/>
  <c r="G15" i="31"/>
  <c r="G16" i="31"/>
  <c r="F14" i="31"/>
  <c r="F15" i="31"/>
  <c r="F16" i="31"/>
  <c r="E13" i="31"/>
  <c r="E10" i="31" s="1"/>
  <c r="D13" i="31"/>
  <c r="D10" i="31" s="1"/>
  <c r="C13" i="31"/>
  <c r="C10" i="31" s="1"/>
  <c r="F37" i="31" l="1"/>
  <c r="G29" i="31"/>
  <c r="F29" i="31"/>
  <c r="G11" i="31" l="1"/>
  <c r="G12" i="31"/>
  <c r="G13" i="31"/>
  <c r="G17" i="31"/>
  <c r="G21" i="31"/>
  <c r="G24" i="31"/>
  <c r="G25" i="31"/>
  <c r="G26" i="31"/>
  <c r="G27" i="31"/>
  <c r="G28" i="31"/>
  <c r="G33" i="31"/>
  <c r="G34" i="31"/>
  <c r="G35" i="31"/>
  <c r="G36" i="31"/>
  <c r="G37" i="31"/>
  <c r="F11" i="31"/>
  <c r="F12" i="31"/>
  <c r="F13" i="31"/>
  <c r="F17" i="31"/>
  <c r="F21" i="31"/>
  <c r="F24" i="31"/>
  <c r="F25" i="31"/>
  <c r="F26" i="31"/>
  <c r="F27" i="31"/>
  <c r="F28" i="31"/>
  <c r="F33" i="31"/>
  <c r="F34" i="31"/>
  <c r="F35" i="31"/>
  <c r="F36" i="31"/>
  <c r="E31" i="31"/>
  <c r="E30" i="31" s="1"/>
  <c r="E23" i="31"/>
  <c r="D31" i="31"/>
  <c r="D30" i="31" s="1"/>
  <c r="D23" i="31"/>
  <c r="C31" i="31"/>
  <c r="C30" i="31" s="1"/>
  <c r="C23" i="31"/>
  <c r="C9" i="31" s="1"/>
  <c r="G31" i="31" l="1"/>
  <c r="G10" i="31"/>
  <c r="D9" i="31"/>
  <c r="D8" i="31" s="1"/>
  <c r="G23" i="31"/>
  <c r="C8" i="31"/>
  <c r="E9" i="31"/>
  <c r="F10" i="31"/>
  <c r="F31" i="31"/>
  <c r="F23" i="31"/>
  <c r="F9" i="31" l="1"/>
  <c r="G9" i="31"/>
  <c r="G30" i="31"/>
  <c r="F30" i="31"/>
  <c r="E8" i="31"/>
  <c r="F8" i="31" l="1"/>
  <c r="G8" i="31"/>
</calcChain>
</file>

<file path=xl/sharedStrings.xml><?xml version="1.0" encoding="utf-8"?>
<sst xmlns="http://schemas.openxmlformats.org/spreadsheetml/2006/main" count="73" uniqueCount="73">
  <si>
    <t>2</t>
  </si>
  <si>
    <t>3</t>
  </si>
  <si>
    <t>4</t>
  </si>
  <si>
    <t>5</t>
  </si>
  <si>
    <t>6</t>
  </si>
  <si>
    <t>Налоговые доходы</t>
  </si>
  <si>
    <t>Неналоговые доходы</t>
  </si>
  <si>
    <t>Безвозмездные поступления</t>
  </si>
  <si>
    <t>в том числе:</t>
  </si>
  <si>
    <t>иные межбюджетные трансферты</t>
  </si>
  <si>
    <t>(тыс.рублей)</t>
  </si>
  <si>
    <t>Вид дохода</t>
  </si>
  <si>
    <t>Всего доходов</t>
  </si>
  <si>
    <t>Налоговые 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</si>
  <si>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</si>
  <si>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</si>
  <si>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</si>
  <si>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</si>
  <si>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</si>
  <si>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</si>
  <si>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</si>
  <si>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</si>
  <si>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Уточненный план на год</t>
  </si>
  <si>
    <t>Налоги на совокупный доход</t>
  </si>
  <si>
    <t>Налоги на имущество</t>
  </si>
  <si>
    <t>Государственная пошлина</t>
  </si>
  <si>
    <t>% исполнения к плану на год</t>
  </si>
  <si>
    <t>Безвозмездные поступления от государственных (муниципальных) организаций в бюджеты городских округов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</si>
  <si>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</si>
  <si>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</si>
  <si>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</si>
  <si>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Транспортный налог</t>
  </si>
  <si>
    <t>Земельный налог</t>
  </si>
  <si>
    <t>000 1 00 00000 00 0000 000</t>
  </si>
  <si>
    <t>000 1 01 02000 01 0000 110</t>
  </si>
  <si>
    <t>000 1 03 02000 01 0000 110</t>
  </si>
  <si>
    <t>000 1 05 00000 00 0000 000</t>
  </si>
  <si>
    <t>000 1 05 01000 01 0000 110</t>
  </si>
  <si>
    <t>000 1 05 02000 02 0000 110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</si>
  <si>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</si>
  <si>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</si>
  <si>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</si>
  <si>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</si>
  <si>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</si>
  <si>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</si>
  <si>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</si>
  <si>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</si>
  <si>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</si>
  <si>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</si>
  <si>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</si>
  <si>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000 2 02 00000 00 0000 000</t>
  </si>
  <si>
    <t>000 2 03 04099 04 0000 150</t>
  </si>
  <si>
    <t>000 2 02 10000 00 0000 150</t>
  </si>
  <si>
    <t>000 2 02 20000 00 0000 150</t>
  </si>
  <si>
    <t>000 2 02 30000 00 0000 150</t>
  </si>
  <si>
    <t>000 2 02 40000 00 0000 150</t>
  </si>
  <si>
    <t>000 2 19 00000 00 0000 000</t>
  </si>
  <si>
    <t>Код бюджетной классификации</t>
  </si>
  <si>
    <t>000 1 05 04000 02 0000 110</t>
  </si>
  <si>
    <t>Налог, взимаемый в связи с применением патентной системы налогообложения</t>
  </si>
  <si>
    <t>000 1 06 04000 02 0000 110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</si>
  <si>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</si>
  <si>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</si>
  <si>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</si>
  <si>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</si>
  <si>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</si>
  <si>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7</t>
  </si>
  <si>
    <t xml:space="preserve">Сведения об исполнении бюджета городского округа Мегион ХМАО-Югры по доходам в разрезе видов доходов в сравнении с запланированными значениями на девять месяцев 2021 года </t>
  </si>
  <si>
    <t>Исполнение за девять месяцев</t>
  </si>
  <si>
    <t>% исполнения к (кассовому) плану на девять месяцев</t>
  </si>
  <si>
    <t>План на девять месяцев (кассовый)</t>
  </si>
  <si>
    <t>000 1 09 00000 00 0000 000</t>
  </si>
  <si>
    <t>Задолженность и перерасчеты по отмененным налогам, сборам и иным платежам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</si>
</sst>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_р_._-;\-* #,##0.0_р_._-;_-* &quot;-&quot;?_р_._-;_-@_-"/>
    <numFmt numFmtId="166" formatCode="_(* #,##0.00_);_(* \(#,##0.00\);_(* &quot;-&quot;??_);_(@_)"/>
    <numFmt numFmtId="167" formatCode="#,##0.0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4" fontId="9" fillId="0" borderId="0" applyFont="0" applyFill="0" applyBorder="0" applyAlignment="0" applyProtection="0"/>
    <xf numFmtId="0" fontId="2" fillId="0" borderId="0"/>
    <xf numFmtId="0" fontId="1" fillId="0" borderId="0"/>
    <xf numFmtId="0" fontId="9" fillId="0" borderId="0">
      <alignment wrapText="1"/>
    </xf>
    <xf numFmtId="49" fontId="9" fillId="0" borderId="4">
      <alignment horizontal="left" vertical="top" wrapText="1"/>
    </xf>
    <xf numFmtId="166" fontId="4" fillId="0" borderId="0" applyFont="0" applyFill="0" applyBorder="0" applyAlignment="0" applyProtection="0"/>
  </cellStyleXfs>
  <cellXfs count="39">
    <xf numFmtId="0" fontId="0" fillId="0" borderId="0" xfId="0"/>
    <xf numFmtId="0" fontId="6" fillId="2" borderId="0" xfId="56" applyFont="1" applyFill="1">
      <alignment wrapText="1"/>
    </xf>
    <xf numFmtId="0" fontId="7" fillId="2" borderId="1" xfId="56" applyFont="1" applyFill="1" applyBorder="1" applyAlignment="1">
      <alignment horizontal="left" wrapText="1"/>
    </xf>
    <xf numFmtId="0" fontId="6" fillId="2" borderId="1" xfId="56" applyFont="1" applyFill="1" applyBorder="1" applyAlignment="1">
      <alignment horizontal="left" wrapText="1"/>
    </xf>
    <xf numFmtId="0" fontId="6" fillId="2" borderId="1" xfId="56" applyFont="1" applyFill="1" applyBorder="1">
      <alignment wrapText="1"/>
    </xf>
    <xf numFmtId="0" fontId="6" fillId="2" borderId="1" xfId="56" applyFont="1" applyFill="1" applyBorder="1" applyAlignment="1">
      <alignment horizontal="right" wrapText="1"/>
    </xf>
    <xf numFmtId="49" fontId="6" fillId="2" borderId="3" xfId="56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165" fontId="6" fillId="2" borderId="0" xfId="56" applyNumberFormat="1" applyFont="1" applyFill="1">
      <alignment wrapText="1"/>
    </xf>
    <xf numFmtId="0" fontId="6" fillId="2" borderId="0" xfId="0" applyFont="1" applyFill="1" applyAlignment="1">
      <alignment horizontal="right" wrapText="1"/>
    </xf>
    <xf numFmtId="167" fontId="7" fillId="2" borderId="1" xfId="53" applyNumberFormat="1" applyFont="1" applyFill="1" applyBorder="1" applyAlignment="1">
      <alignment horizontal="right" wrapText="1"/>
    </xf>
    <xf numFmtId="167" fontId="6" fillId="0" borderId="1" xfId="58" applyNumberFormat="1" applyFont="1" applyBorder="1" applyAlignment="1">
      <alignment horizontal="right" wrapText="1"/>
    </xf>
    <xf numFmtId="167" fontId="6" fillId="2" borderId="1" xfId="53" applyNumberFormat="1" applyFont="1" applyFill="1" applyBorder="1" applyAlignment="1">
      <alignment horizontal="right" wrapText="1"/>
    </xf>
    <xf numFmtId="167" fontId="6" fillId="2" borderId="1" xfId="58" applyNumberFormat="1" applyFont="1" applyFill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2" fillId="2" borderId="1" xfId="56" applyFont="1" applyFill="1" applyBorder="1" applyAlignment="1">
      <alignment horizontal="left" wrapText="1"/>
    </xf>
    <xf numFmtId="167" fontId="12" fillId="2" borderId="1" xfId="53" applyNumberFormat="1" applyFont="1" applyFill="1" applyBorder="1" applyAlignment="1">
      <alignment horizontal="right" wrapText="1"/>
    </xf>
    <xf numFmtId="0" fontId="6" fillId="2" borderId="1" xfId="56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left"/>
    </xf>
    <xf numFmtId="1" fontId="12" fillId="2" borderId="1" xfId="0" applyNumberFormat="1" applyFont="1" applyFill="1" applyBorder="1" applyAlignment="1">
      <alignment horizontal="left"/>
    </xf>
    <xf numFmtId="0" fontId="6" fillId="3" borderId="1" xfId="56" applyFont="1" applyFill="1" applyBorder="1">
      <alignment wrapText="1"/>
    </xf>
    <xf numFmtId="49" fontId="7" fillId="3" borderId="3" xfId="56" applyNumberFormat="1" applyFont="1" applyFill="1" applyBorder="1" applyAlignment="1">
      <alignment horizontal="left" vertical="center" wrapText="1"/>
    </xf>
    <xf numFmtId="167" fontId="7" fillId="3" borderId="1" xfId="53" applyNumberFormat="1" applyFont="1" applyFill="1" applyBorder="1" applyAlignment="1">
      <alignment horizontal="right" wrapText="1"/>
    </xf>
    <xf numFmtId="1" fontId="7" fillId="3" borderId="1" xfId="0" applyNumberFormat="1" applyFont="1" applyFill="1" applyBorder="1" applyAlignment="1">
      <alignment horizontal="left"/>
    </xf>
    <xf numFmtId="0" fontId="7" fillId="3" borderId="1" xfId="56" applyFont="1" applyFill="1" applyBorder="1" applyAlignment="1">
      <alignment horizontal="left" wrapText="1"/>
    </xf>
    <xf numFmtId="0" fontId="7" fillId="3" borderId="1" xfId="56" applyFont="1" applyFill="1" applyBorder="1">
      <alignment wrapText="1"/>
    </xf>
    <xf numFmtId="0" fontId="6" fillId="2" borderId="1" xfId="56" applyFont="1" applyFill="1" applyBorder="1" applyAlignment="1">
      <alignment horizontal="right" vertical="top" wrapText="1"/>
    </xf>
    <xf numFmtId="0" fontId="6" fillId="2" borderId="1" xfId="56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56" applyFont="1" applyFill="1" applyBorder="1" applyAlignment="1">
      <alignment horizontal="center" vertical="center" wrapText="1"/>
    </xf>
    <xf numFmtId="0" fontId="6" fillId="2" borderId="3" xfId="56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49" fontId="6" fillId="2" borderId="2" xfId="56" applyNumberFormat="1" applyFont="1" applyFill="1" applyBorder="1" applyAlignment="1">
      <alignment horizontal="center" vertical="center" wrapText="1"/>
    </xf>
    <xf numFmtId="49" fontId="6" fillId="2" borderId="3" xfId="56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</cellXfs>
  <cellStyles count="59">
    <cellStyle name="Normal" xfId="52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30"/>
    <cellStyle name="Обычный 19" xfId="54"/>
    <cellStyle name="Обычный 2" xfId="9"/>
    <cellStyle name="Обычный 2 10" xfId="25"/>
    <cellStyle name="Обычный 2 11" xfId="26"/>
    <cellStyle name="Обычный 2 12" xfId="27"/>
    <cellStyle name="Обычный 2 13" xfId="28"/>
    <cellStyle name="Обычный 2 14" xfId="29"/>
    <cellStyle name="Обычный 2 15" xfId="31"/>
    <cellStyle name="Обычный 2 16" xfId="32"/>
    <cellStyle name="Обычный 2 17" xfId="33"/>
    <cellStyle name="Обычный 2 18" xfId="34"/>
    <cellStyle name="Обычный 2 19" xfId="35"/>
    <cellStyle name="Обычный 2 2" xfId="17"/>
    <cellStyle name="Обычный 2 20" xfId="36"/>
    <cellStyle name="Обычный 2 21" xfId="37"/>
    <cellStyle name="Обычный 2 22" xfId="38"/>
    <cellStyle name="Обычный 2 23" xfId="39"/>
    <cellStyle name="Обычный 2 24" xfId="40"/>
    <cellStyle name="Обычный 2 25" xfId="41"/>
    <cellStyle name="Обычный 2 26" xfId="42"/>
    <cellStyle name="Обычный 2 27" xfId="43"/>
    <cellStyle name="Обычный 2 28" xfId="44"/>
    <cellStyle name="Обычный 2 29" xfId="45"/>
    <cellStyle name="Обычный 2 3" xfId="18"/>
    <cellStyle name="Обычный 2 30" xfId="46"/>
    <cellStyle name="Обычный 2 31" xfId="47"/>
    <cellStyle name="Обычный 2 32" xfId="48"/>
    <cellStyle name="Обычный 2 33" xfId="49"/>
    <cellStyle name="Обычный 2 34" xfId="50"/>
    <cellStyle name="Обычный 2 35" xfId="51"/>
    <cellStyle name="Обычный 2 4" xfId="19"/>
    <cellStyle name="Обычный 2 5" xfId="20"/>
    <cellStyle name="Обычный 2 6" xfId="21"/>
    <cellStyle name="Обычный 2 7" xfId="22"/>
    <cellStyle name="Обычный 2 8" xfId="23"/>
    <cellStyle name="Обычный 2 9" xfId="24"/>
    <cellStyle name="Обычный 20" xfId="55"/>
    <cellStyle name="Обычный 21" xfId="56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Свойства элементов измерения [печать]" xfId="57"/>
    <cellStyle name="Финансовый" xfId="53" builtinId="3"/>
    <cellStyle name="Финансовый_Лист1" xfId="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4" workbookViewId="0">
      <selection activeCell="P25" sqref="P25"/>
    </sheetView>
  </sheetViews>
  <sheetFormatPr defaultColWidth="8.85546875" defaultRowHeight="12.75" x14ac:dyDescent="0.2"/>
  <cols>
    <col min="1" max="1" width="24.42578125" style="1" customWidth="1"/>
    <col min="2" max="2" width="57.85546875" style="1" customWidth="1"/>
    <col min="3" max="3" width="16.28515625" style="1" customWidth="1"/>
    <col min="4" max="4" width="16" style="1" customWidth="1"/>
    <col min="5" max="5" width="17.28515625" style="1" customWidth="1"/>
    <col min="6" max="6" width="14.28515625" style="1" customWidth="1"/>
    <col min="7" max="7" width="14.5703125" style="1" customWidth="1"/>
    <col min="8" max="8" width="8.85546875" style="1" customWidth="1"/>
    <col min="9" max="16384" width="8.85546875" style="1"/>
  </cols>
  <sheetData>
    <row r="1" spans="1:7" ht="18.75" customHeight="1" x14ac:dyDescent="0.2">
      <c r="E1" s="8"/>
    </row>
    <row r="3" spans="1:7" ht="33.75" customHeight="1" x14ac:dyDescent="0.2">
      <c r="A3" s="34" t="s">
        <v>67</v>
      </c>
      <c r="B3" s="34"/>
      <c r="C3" s="34"/>
      <c r="D3" s="34"/>
      <c r="E3" s="34"/>
      <c r="F3" s="34"/>
      <c r="G3" s="34"/>
    </row>
    <row r="4" spans="1:7" ht="12.75" customHeight="1" x14ac:dyDescent="0.2">
      <c r="B4" s="7"/>
      <c r="C4" s="7"/>
      <c r="D4" s="7"/>
      <c r="E4" s="7"/>
      <c r="F4" s="7"/>
      <c r="G4" s="9" t="s">
        <v>10</v>
      </c>
    </row>
    <row r="5" spans="1:7" ht="12.75" customHeight="1" x14ac:dyDescent="0.2">
      <c r="A5" s="32" t="s">
        <v>57</v>
      </c>
      <c r="B5" s="35" t="s">
        <v>11</v>
      </c>
      <c r="C5" s="37" t="s">
        <v>22</v>
      </c>
      <c r="D5" s="37" t="s">
        <v>70</v>
      </c>
      <c r="E5" s="30" t="s">
        <v>68</v>
      </c>
      <c r="F5" s="37" t="s">
        <v>26</v>
      </c>
      <c r="G5" s="30" t="s">
        <v>69</v>
      </c>
    </row>
    <row r="6" spans="1:7" ht="45" customHeight="1" x14ac:dyDescent="0.2">
      <c r="A6" s="33"/>
      <c r="B6" s="36"/>
      <c r="C6" s="31"/>
      <c r="D6" s="38"/>
      <c r="E6" s="31"/>
      <c r="F6" s="38"/>
      <c r="G6" s="31"/>
    </row>
    <row r="7" spans="1:7" x14ac:dyDescent="0.2">
      <c r="A7" s="28">
        <v>1</v>
      </c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66</v>
      </c>
    </row>
    <row r="8" spans="1:7" x14ac:dyDescent="0.2">
      <c r="A8" s="21"/>
      <c r="B8" s="22" t="s">
        <v>12</v>
      </c>
      <c r="C8" s="23">
        <f>SUM(C9+C30)</f>
        <v>4830794.5</v>
      </c>
      <c r="D8" s="23">
        <f>SUM(D9+D30)</f>
        <v>3422476.2</v>
      </c>
      <c r="E8" s="23">
        <f>SUM(E9+E30)</f>
        <v>3590329.6</v>
      </c>
      <c r="F8" s="23">
        <f>SUM(E8/C8)*100</f>
        <v>74.3</v>
      </c>
      <c r="G8" s="23">
        <f>SUM(E8/D8)*100</f>
        <v>104.9</v>
      </c>
    </row>
    <row r="9" spans="1:7" x14ac:dyDescent="0.2">
      <c r="A9" s="24" t="s">
        <v>33</v>
      </c>
      <c r="B9" s="25" t="s">
        <v>13</v>
      </c>
      <c r="C9" s="23">
        <f>SUM(C10+C23)</f>
        <v>1354920.1</v>
      </c>
      <c r="D9" s="23">
        <f>SUM(D10+D23)</f>
        <v>949032.8</v>
      </c>
      <c r="E9" s="23">
        <f>SUM(E10+E23)</f>
        <v>1015664.9</v>
      </c>
      <c r="F9" s="23">
        <f t="shared" ref="F9:F37" si="0">SUM(E9/C9)*100</f>
        <v>75</v>
      </c>
      <c r="G9" s="23">
        <f t="shared" ref="G9:G37" si="1">SUM(E9/D9)*100</f>
        <v>107</v>
      </c>
    </row>
    <row r="10" spans="1:7" x14ac:dyDescent="0.2">
      <c r="A10" s="18"/>
      <c r="B10" s="2" t="s">
        <v>5</v>
      </c>
      <c r="C10" s="10">
        <f>SUM(C11+C12+C13+C17+C21)</f>
        <v>1142717.6000000001</v>
      </c>
      <c r="D10" s="10">
        <f t="shared" ref="D10:E10" si="2">SUM(D11+D12+D13+D17+D21)</f>
        <v>819737.9</v>
      </c>
      <c r="E10" s="10">
        <f t="shared" si="2"/>
        <v>839559.6</v>
      </c>
      <c r="F10" s="10">
        <f t="shared" si="0"/>
        <v>73.5</v>
      </c>
      <c r="G10" s="10">
        <f t="shared" si="1"/>
        <v>102.4</v>
      </c>
    </row>
    <row r="11" spans="1:7" ht="14.25" customHeight="1" x14ac:dyDescent="0.2">
      <c r="A11" s="19" t="s">
        <v>34</v>
      </c>
      <c r="B11" s="3" t="s">
        <v>14</v>
      </c>
      <c r="C11" s="11">
        <v>923967.8</v>
      </c>
      <c r="D11" s="11">
        <v>669000</v>
      </c>
      <c r="E11" s="11">
        <v>646785.6</v>
      </c>
      <c r="F11" s="12">
        <f t="shared" si="0"/>
        <v>70</v>
      </c>
      <c r="G11" s="12">
        <f t="shared" si="1"/>
        <v>96.7</v>
      </c>
    </row>
    <row r="12" spans="1:7" ht="27.75" customHeight="1" x14ac:dyDescent="0.2">
      <c r="A12" s="19" t="s">
        <v>35</v>
      </c>
      <c r="B12" s="3" t="s">
        <v>15</v>
      </c>
      <c r="C12" s="13">
        <v>13265.8</v>
      </c>
      <c r="D12" s="13">
        <v>9949.5</v>
      </c>
      <c r="E12" s="13">
        <v>10359.5</v>
      </c>
      <c r="F12" s="12">
        <f t="shared" si="0"/>
        <v>78.099999999999994</v>
      </c>
      <c r="G12" s="12">
        <f t="shared" si="1"/>
        <v>104.1</v>
      </c>
    </row>
    <row r="13" spans="1:7" ht="18" customHeight="1" x14ac:dyDescent="0.2">
      <c r="A13" s="20" t="s">
        <v>36</v>
      </c>
      <c r="B13" s="16" t="s">
        <v>23</v>
      </c>
      <c r="C13" s="17">
        <f>SUM(C14:C16)</f>
        <v>121900</v>
      </c>
      <c r="D13" s="17">
        <f>SUM(D14:D16)</f>
        <v>90100</v>
      </c>
      <c r="E13" s="17">
        <f>SUM(E14:E16)</f>
        <v>125186.5</v>
      </c>
      <c r="F13" s="17">
        <f t="shared" si="0"/>
        <v>102.7</v>
      </c>
      <c r="G13" s="17">
        <f t="shared" si="1"/>
        <v>138.9</v>
      </c>
    </row>
    <row r="14" spans="1:7" ht="26.25" customHeight="1" x14ac:dyDescent="0.2">
      <c r="A14" s="19" t="s">
        <v>37</v>
      </c>
      <c r="B14" s="15" t="s">
        <v>28</v>
      </c>
      <c r="C14" s="12">
        <v>108300</v>
      </c>
      <c r="D14" s="12">
        <v>80100</v>
      </c>
      <c r="E14" s="12">
        <v>113285</v>
      </c>
      <c r="F14" s="12">
        <f t="shared" si="0"/>
        <v>104.6</v>
      </c>
      <c r="G14" s="12">
        <f t="shared" si="1"/>
        <v>141.4</v>
      </c>
    </row>
    <row r="15" spans="1:7" ht="19.5" customHeight="1" x14ac:dyDescent="0.2">
      <c r="A15" s="19" t="s">
        <v>38</v>
      </c>
      <c r="B15" s="15" t="s">
        <v>29</v>
      </c>
      <c r="C15" s="12">
        <v>5000</v>
      </c>
      <c r="D15" s="12">
        <v>5000</v>
      </c>
      <c r="E15" s="12">
        <v>6878.7</v>
      </c>
      <c r="F15" s="12">
        <f t="shared" si="0"/>
        <v>137.6</v>
      </c>
      <c r="G15" s="12">
        <f t="shared" si="1"/>
        <v>137.6</v>
      </c>
    </row>
    <row r="16" spans="1:7" ht="27.75" customHeight="1" x14ac:dyDescent="0.2">
      <c r="A16" s="19" t="s">
        <v>58</v>
      </c>
      <c r="B16" s="15" t="s">
        <v>59</v>
      </c>
      <c r="C16" s="12">
        <v>8600</v>
      </c>
      <c r="D16" s="12">
        <v>5000</v>
      </c>
      <c r="E16" s="12">
        <v>5022.8</v>
      </c>
      <c r="F16" s="12">
        <f t="shared" si="0"/>
        <v>58.4</v>
      </c>
      <c r="G16" s="12">
        <f t="shared" si="1"/>
        <v>100.5</v>
      </c>
    </row>
    <row r="17" spans="1:7" ht="19.5" customHeight="1" x14ac:dyDescent="0.2">
      <c r="A17" s="20" t="s">
        <v>39</v>
      </c>
      <c r="B17" s="16" t="s">
        <v>24</v>
      </c>
      <c r="C17" s="17">
        <f>SUM(C18:C20)</f>
        <v>74360</v>
      </c>
      <c r="D17" s="17">
        <f>SUM(D18:D20)</f>
        <v>43900</v>
      </c>
      <c r="E17" s="17">
        <f>SUM(E18:E20)</f>
        <v>49738.5</v>
      </c>
      <c r="F17" s="17">
        <f t="shared" si="0"/>
        <v>66.900000000000006</v>
      </c>
      <c r="G17" s="17">
        <f t="shared" si="1"/>
        <v>113.3</v>
      </c>
    </row>
    <row r="18" spans="1:7" ht="18.75" customHeight="1" x14ac:dyDescent="0.2">
      <c r="A18" s="19" t="s">
        <v>40</v>
      </c>
      <c r="B18" s="15" t="s">
        <v>30</v>
      </c>
      <c r="C18" s="12">
        <v>14800</v>
      </c>
      <c r="D18" s="12">
        <v>5200</v>
      </c>
      <c r="E18" s="12">
        <v>4388</v>
      </c>
      <c r="F18" s="12">
        <f t="shared" si="0"/>
        <v>29.6</v>
      </c>
      <c r="G18" s="12">
        <f t="shared" si="1"/>
        <v>84.4</v>
      </c>
    </row>
    <row r="19" spans="1:7" ht="18" customHeight="1" x14ac:dyDescent="0.2">
      <c r="A19" s="19" t="s">
        <v>60</v>
      </c>
      <c r="B19" s="15" t="s">
        <v>31</v>
      </c>
      <c r="C19" s="12">
        <v>21560</v>
      </c>
      <c r="D19" s="12">
        <v>11500</v>
      </c>
      <c r="E19" s="12">
        <v>13299.1</v>
      </c>
      <c r="F19" s="12">
        <f t="shared" si="0"/>
        <v>61.7</v>
      </c>
      <c r="G19" s="12">
        <f t="shared" si="1"/>
        <v>115.6</v>
      </c>
    </row>
    <row r="20" spans="1:7" ht="15" customHeight="1" x14ac:dyDescent="0.2">
      <c r="A20" s="19" t="s">
        <v>41</v>
      </c>
      <c r="B20" s="15" t="s">
        <v>32</v>
      </c>
      <c r="C20" s="12">
        <v>38000</v>
      </c>
      <c r="D20" s="12">
        <v>27200</v>
      </c>
      <c r="E20" s="12">
        <v>32051.4</v>
      </c>
      <c r="F20" s="12">
        <f t="shared" si="0"/>
        <v>84.3</v>
      </c>
      <c r="G20" s="12">
        <f t="shared" si="1"/>
        <v>117.8</v>
      </c>
    </row>
    <row r="21" spans="1:7" ht="15" customHeight="1" x14ac:dyDescent="0.2">
      <c r="A21" s="19" t="s">
        <v>42</v>
      </c>
      <c r="B21" s="3" t="s">
        <v>25</v>
      </c>
      <c r="C21" s="12">
        <v>9224</v>
      </c>
      <c r="D21" s="12">
        <v>6788.4</v>
      </c>
      <c r="E21" s="12">
        <v>7489.5</v>
      </c>
      <c r="F21" s="12">
        <f t="shared" si="0"/>
        <v>81.2</v>
      </c>
      <c r="G21" s="12">
        <f t="shared" si="1"/>
        <v>110.3</v>
      </c>
    </row>
    <row r="22" spans="1:7" ht="29.25" customHeight="1" x14ac:dyDescent="0.2">
      <c r="A22" s="19" t="s">
        <v>71</v>
      </c>
      <c r="B22" s="3" t="s">
        <v>72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21"/>
      <c r="B23" s="25" t="s">
        <v>6</v>
      </c>
      <c r="C23" s="23">
        <f>SUM(C24:C29)</f>
        <v>212202.5</v>
      </c>
      <c r="D23" s="23">
        <f>SUM(D24:D29)</f>
        <v>129294.9</v>
      </c>
      <c r="E23" s="23">
        <f>SUM(E24:E29)</f>
        <v>176105.3</v>
      </c>
      <c r="F23" s="23">
        <f t="shared" si="0"/>
        <v>83</v>
      </c>
      <c r="G23" s="23">
        <f t="shared" si="1"/>
        <v>136.19999999999999</v>
      </c>
    </row>
    <row r="24" spans="1:7" ht="30" customHeight="1" x14ac:dyDescent="0.2">
      <c r="A24" s="19" t="s">
        <v>43</v>
      </c>
      <c r="B24" s="29" t="s">
        <v>64</v>
      </c>
      <c r="C24" s="12">
        <v>149371</v>
      </c>
      <c r="D24" s="12">
        <v>93409</v>
      </c>
      <c r="E24" s="12">
        <v>91352.3</v>
      </c>
      <c r="F24" s="12">
        <f t="shared" si="0"/>
        <v>61.2</v>
      </c>
      <c r="G24" s="12">
        <f t="shared" si="1"/>
        <v>97.8</v>
      </c>
    </row>
    <row r="25" spans="1:7" ht="21" customHeight="1" x14ac:dyDescent="0.2">
      <c r="A25" s="19" t="s">
        <v>44</v>
      </c>
      <c r="B25" s="3" t="s">
        <v>16</v>
      </c>
      <c r="C25" s="11">
        <v>7538.1</v>
      </c>
      <c r="D25" s="11">
        <v>5653.8</v>
      </c>
      <c r="E25" s="11">
        <v>15967.8</v>
      </c>
      <c r="F25" s="12">
        <f t="shared" si="0"/>
        <v>211.8</v>
      </c>
      <c r="G25" s="12">
        <f t="shared" si="1"/>
        <v>282.39999999999998</v>
      </c>
    </row>
    <row r="26" spans="1:7" ht="21" customHeight="1" x14ac:dyDescent="0.2">
      <c r="A26" s="19" t="s">
        <v>45</v>
      </c>
      <c r="B26" s="3" t="s">
        <v>65</v>
      </c>
      <c r="C26" s="11">
        <v>201</v>
      </c>
      <c r="D26" s="11">
        <v>188</v>
      </c>
      <c r="E26" s="11">
        <v>9896.1</v>
      </c>
      <c r="F26" s="12">
        <f t="shared" si="0"/>
        <v>4923.3999999999996</v>
      </c>
      <c r="G26" s="12">
        <f t="shared" si="1"/>
        <v>5263.9</v>
      </c>
    </row>
    <row r="27" spans="1:7" ht="19.5" customHeight="1" x14ac:dyDescent="0.2">
      <c r="A27" s="19" t="s">
        <v>46</v>
      </c>
      <c r="B27" s="3" t="s">
        <v>17</v>
      </c>
      <c r="C27" s="12">
        <v>46626</v>
      </c>
      <c r="D27" s="12">
        <v>22962</v>
      </c>
      <c r="E27" s="12">
        <v>47350.5</v>
      </c>
      <c r="F27" s="12">
        <f t="shared" si="0"/>
        <v>101.6</v>
      </c>
      <c r="G27" s="12">
        <f t="shared" si="1"/>
        <v>206.2</v>
      </c>
    </row>
    <row r="28" spans="1:7" ht="18.75" customHeight="1" x14ac:dyDescent="0.2">
      <c r="A28" s="19" t="s">
        <v>47</v>
      </c>
      <c r="B28" s="3" t="s">
        <v>18</v>
      </c>
      <c r="C28" s="12">
        <v>2765</v>
      </c>
      <c r="D28" s="12">
        <v>2052.6</v>
      </c>
      <c r="E28" s="12">
        <v>6080.3</v>
      </c>
      <c r="F28" s="12">
        <f t="shared" si="0"/>
        <v>219.9</v>
      </c>
      <c r="G28" s="12">
        <f t="shared" si="1"/>
        <v>296.2</v>
      </c>
    </row>
    <row r="29" spans="1:7" ht="15.75" customHeight="1" x14ac:dyDescent="0.2">
      <c r="A29" s="19" t="s">
        <v>48</v>
      </c>
      <c r="B29" s="3" t="s">
        <v>19</v>
      </c>
      <c r="C29" s="12">
        <v>5701.4</v>
      </c>
      <c r="D29" s="12">
        <v>5029.5</v>
      </c>
      <c r="E29" s="12">
        <v>5458.3</v>
      </c>
      <c r="F29" s="12">
        <f t="shared" si="0"/>
        <v>95.7</v>
      </c>
      <c r="G29" s="12">
        <f t="shared" si="1"/>
        <v>108.5</v>
      </c>
    </row>
    <row r="30" spans="1:7" ht="15" customHeight="1" x14ac:dyDescent="0.2">
      <c r="A30" s="24" t="s">
        <v>49</v>
      </c>
      <c r="B30" s="26" t="s">
        <v>7</v>
      </c>
      <c r="C30" s="23">
        <f>SUM(C31+C37+C38)</f>
        <v>3475874.4</v>
      </c>
      <c r="D30" s="23">
        <f>SUM(D31+D37+D38)</f>
        <v>2473443.4</v>
      </c>
      <c r="E30" s="23">
        <f>SUM(E31+E37+E38)</f>
        <v>2574664.7000000002</v>
      </c>
      <c r="F30" s="23">
        <f t="shared" si="0"/>
        <v>74.099999999999994</v>
      </c>
      <c r="G30" s="23">
        <f t="shared" si="1"/>
        <v>104.1</v>
      </c>
    </row>
    <row r="31" spans="1:7" ht="27.75" customHeight="1" x14ac:dyDescent="0.2">
      <c r="A31" s="19" t="s">
        <v>50</v>
      </c>
      <c r="B31" s="4" t="s">
        <v>20</v>
      </c>
      <c r="C31" s="12">
        <f>SUM(C33+C34+C35+C36)</f>
        <v>3474160.5</v>
      </c>
      <c r="D31" s="12">
        <f>SUM(D33+D34+D35+D36)</f>
        <v>2471729.5</v>
      </c>
      <c r="E31" s="12">
        <f>SUM(E33+E34+E35+E36)</f>
        <v>2588012.1</v>
      </c>
      <c r="F31" s="12">
        <f t="shared" si="0"/>
        <v>74.5</v>
      </c>
      <c r="G31" s="12">
        <f t="shared" si="1"/>
        <v>104.7</v>
      </c>
    </row>
    <row r="32" spans="1:7" x14ac:dyDescent="0.2">
      <c r="A32" s="4"/>
      <c r="B32" s="3" t="s">
        <v>8</v>
      </c>
      <c r="C32" s="12"/>
      <c r="D32" s="12"/>
      <c r="E32" s="12"/>
      <c r="F32" s="12"/>
      <c r="G32" s="12"/>
    </row>
    <row r="33" spans="1:7" ht="12.75" customHeight="1" x14ac:dyDescent="0.2">
      <c r="A33" s="19" t="s">
        <v>52</v>
      </c>
      <c r="B33" s="27" t="s">
        <v>61</v>
      </c>
      <c r="C33" s="12">
        <v>522730.3</v>
      </c>
      <c r="D33" s="12">
        <v>427301.5</v>
      </c>
      <c r="E33" s="12">
        <v>427301.7</v>
      </c>
      <c r="F33" s="12">
        <f t="shared" si="0"/>
        <v>81.7</v>
      </c>
      <c r="G33" s="12">
        <f t="shared" si="1"/>
        <v>100</v>
      </c>
    </row>
    <row r="34" spans="1:7" ht="12.75" customHeight="1" x14ac:dyDescent="0.2">
      <c r="A34" s="19" t="s">
        <v>53</v>
      </c>
      <c r="B34" s="27" t="s">
        <v>62</v>
      </c>
      <c r="C34" s="12">
        <v>834306.5</v>
      </c>
      <c r="D34" s="12">
        <v>382064.6</v>
      </c>
      <c r="E34" s="12">
        <v>621998.80000000005</v>
      </c>
      <c r="F34" s="12">
        <f t="shared" si="0"/>
        <v>74.599999999999994</v>
      </c>
      <c r="G34" s="12">
        <f t="shared" si="1"/>
        <v>162.80000000000001</v>
      </c>
    </row>
    <row r="35" spans="1:7" ht="12.75" customHeight="1" x14ac:dyDescent="0.2">
      <c r="A35" s="19" t="s">
        <v>54</v>
      </c>
      <c r="B35" s="27" t="s">
        <v>63</v>
      </c>
      <c r="C35" s="12">
        <v>2054220.1</v>
      </c>
      <c r="D35" s="12">
        <v>1615221.2</v>
      </c>
      <c r="E35" s="12">
        <v>1489695.5</v>
      </c>
      <c r="F35" s="12">
        <f t="shared" si="0"/>
        <v>72.5</v>
      </c>
      <c r="G35" s="12">
        <f t="shared" si="1"/>
        <v>92.2</v>
      </c>
    </row>
    <row r="36" spans="1:7" ht="12.75" customHeight="1" x14ac:dyDescent="0.2">
      <c r="A36" s="19" t="s">
        <v>55</v>
      </c>
      <c r="B36" s="5" t="s">
        <v>9</v>
      </c>
      <c r="C36" s="12">
        <v>62903.6</v>
      </c>
      <c r="D36" s="12">
        <v>47142.2</v>
      </c>
      <c r="E36" s="12">
        <v>49016.1</v>
      </c>
      <c r="F36" s="12">
        <f t="shared" si="0"/>
        <v>77.900000000000006</v>
      </c>
      <c r="G36" s="12">
        <f t="shared" si="1"/>
        <v>104</v>
      </c>
    </row>
    <row r="37" spans="1:7" ht="27.75" customHeight="1" x14ac:dyDescent="0.2">
      <c r="A37" s="19" t="s">
        <v>51</v>
      </c>
      <c r="B37" s="14" t="s">
        <v>27</v>
      </c>
      <c r="C37" s="12">
        <v>1713.9</v>
      </c>
      <c r="D37" s="12">
        <v>1713.9</v>
      </c>
      <c r="E37" s="12">
        <v>1613.9</v>
      </c>
      <c r="F37" s="12">
        <f t="shared" si="0"/>
        <v>94.2</v>
      </c>
      <c r="G37" s="12">
        <f t="shared" si="1"/>
        <v>94.2</v>
      </c>
    </row>
    <row r="38" spans="1:7" ht="30" customHeight="1" x14ac:dyDescent="0.2">
      <c r="A38" s="19" t="s">
        <v>56</v>
      </c>
      <c r="B38" s="4" t="s">
        <v>21</v>
      </c>
      <c r="C38" s="12">
        <v>0</v>
      </c>
      <c r="D38" s="12">
        <v>0</v>
      </c>
      <c r="E38" s="12">
        <v>-14961.3</v>
      </c>
      <c r="F38" s="12">
        <v>0</v>
      </c>
      <c r="G38" s="12">
        <v>0</v>
      </c>
    </row>
    <row r="40" spans="1:7" x14ac:dyDescent="0.2">
      <c r="F40" s="8"/>
    </row>
  </sheetData>
  <mergeCells count="8">
    <mergeCell ref="G5:G6"/>
    <mergeCell ref="A5:A6"/>
    <mergeCell ref="A3:G3"/>
    <mergeCell ref="B5:B6"/>
    <mergeCell ref="C5:C6"/>
    <mergeCell ref="D5:D6"/>
    <mergeCell ref="E5:E6"/>
    <mergeCell ref="F5:F6"/>
  </mergeCells>
  <pageMargins left="0.59055118110236227" right="0.11811023622047245" top="0.35433070866141736" bottom="0.35433070866141736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Хвостенко Александра Вячеславовна</cp:lastModifiedBy>
  <cp:lastPrinted>2021-04-19T06:28:33Z</cp:lastPrinted>
  <dcterms:created xsi:type="dcterms:W3CDTF">1999-06-18T11:49:53Z</dcterms:created>
  <dcterms:modified xsi:type="dcterms:W3CDTF">2021-10-15T11:50:59Z</dcterms:modified>
</cp:coreProperties>
</file>