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УТОЧНЕНИЕ БЮДЖЕТА\2025\УТОЧНЕНИЕ БЮДЖЕТА\2.сентябрь\"/>
    </mc:Choice>
  </mc:AlternateContent>
  <bookViews>
    <workbookView xWindow="0" yWindow="0" windowWidth="28800" windowHeight="12300" tabRatio="897"/>
  </bookViews>
  <sheets>
    <sheet name="октябрь 2025" sheetId="34" r:id="rId1"/>
  </sheets>
  <definedNames>
    <definedName name="_xlnm.Print_Titles" localSheetId="0">'октябрь 2025'!$3:$3</definedName>
    <definedName name="_xlnm.Print_Area" localSheetId="0">'октябрь 2025'!$A$1:$C$57</definedName>
  </definedNames>
  <calcPr calcId="162913"/>
</workbook>
</file>

<file path=xl/calcChain.xml><?xml version="1.0" encoding="utf-8"?>
<calcChain xmlns="http://schemas.openxmlformats.org/spreadsheetml/2006/main">
  <c r="C38" i="34" l="1"/>
  <c r="C47" i="34" l="1"/>
  <c r="C32" i="34" l="1"/>
  <c r="C14" i="34" l="1"/>
  <c r="C11" i="34"/>
  <c r="C43" i="34" l="1"/>
  <c r="C44" i="34" l="1"/>
  <c r="C23" i="34"/>
  <c r="C16" i="34"/>
  <c r="C42" i="34" l="1"/>
  <c r="C20" i="34"/>
  <c r="C27" i="34"/>
  <c r="C30" i="34" l="1"/>
  <c r="C10" i="34" s="1"/>
  <c r="C5" i="34" l="1"/>
  <c r="D6" i="34"/>
  <c r="E6" i="34" s="1"/>
</calcChain>
</file>

<file path=xl/sharedStrings.xml><?xml version="1.0" encoding="utf-8"?>
<sst xmlns="http://schemas.openxmlformats.org/spreadsheetml/2006/main" count="52" uniqueCount="38">
  <si>
    <t xml:space="preserve">  ИСТОЧНИКИ ФИНАНСИРОВАНИЯ</t>
  </si>
  <si>
    <t>Сумма             (тыс. рублей)</t>
  </si>
  <si>
    <t>к пояснительной записке</t>
  </si>
  <si>
    <t>РАСХОДЫ БЮДЖЕТА                                                                                                              (муниципальные программы и непрограммные направления)</t>
  </si>
  <si>
    <t>ДОХОДЫ БЮДЖЕТА и ИСТОЧНИКИ ФИНАНСИРОВАНИЯ</t>
  </si>
  <si>
    <t>Муниципальная программа "Развитие экологической безопасности на территории города Мегиона"</t>
  </si>
  <si>
    <t>Муниципальная программа "Развитие образования"</t>
  </si>
  <si>
    <t>Плата за негативное воздействие на окружающую среду</t>
  </si>
  <si>
    <t>Непрограммные расходы органов местного самоуправления</t>
  </si>
  <si>
    <t xml:space="preserve">на природоохранные мероприятия (ликвидация свалок) </t>
  </si>
  <si>
    <t>Остатки средств местного бюджета на едином счете бюджета по состоянию на 01.01.2025</t>
  </si>
  <si>
    <t xml:space="preserve">Глава города </t>
  </si>
  <si>
    <t>А.В.Петриченко</t>
  </si>
  <si>
    <t>Муниципальная программа  "Культурное пространство в городе Мегионе"</t>
  </si>
  <si>
    <t>Муниципальная программа "Развитие физической культуры и спорта, укрепление общественного здоровья в городе Мегионе"</t>
  </si>
  <si>
    <t>Муниципальная программа "Молодежная политика города Мегиона"</t>
  </si>
  <si>
    <t xml:space="preserve">Приложение </t>
  </si>
  <si>
    <t>Муниципальная программа "Развитие информационного общества на территории города Мегиона"</t>
  </si>
  <si>
    <t>Муниципальная программа "Информационное обеспечение деятельности органов местного самоуправления города Мегиона"</t>
  </si>
  <si>
    <t>Прочие дотации бюджетам городских округов</t>
  </si>
  <si>
    <t>Дополнительные налоговые и неналоговые доходы</t>
  </si>
  <si>
    <t>для оплаты налога на имущество муниципальных учреждений за 3 квартал 2025 года</t>
  </si>
  <si>
    <t>Муниципальная программа "Управление муниципальными финансами в городе Мегионе"</t>
  </si>
  <si>
    <t xml:space="preserve">на обеспечение заработной платы и начислений на оплату труда </t>
  </si>
  <si>
    <t>на компенсацию расходов по оплате стоимости проезда и провоза багажа к месту использования отпуска и обратно</t>
  </si>
  <si>
    <t>Муниципальная программа "Развитие систем гражданской защиты населения города Мегиона"</t>
  </si>
  <si>
    <t>на обеспечение заработной платы и начислений на оплату труда по иным категориям работников, не подпадающих под действие Указов и доведения размера отплаты труда до МРОТ</t>
  </si>
  <si>
    <t>Муниципальная программа "Развитие муниципального управления"</t>
  </si>
  <si>
    <t>на обеспечение заработной платы и начислений на оплату труда по иным категориям работников, не подпадающих под действие Указов и доведения размера отплаты труда до МРОТ (МКУ "Служба обеспечения")</t>
  </si>
  <si>
    <t>на обеспечение заработной платы и начислений на оплату труда по иным категориям работников, не подпадающих под действие Указов и доведения размера отплаты труда до МРОТ (МКУ "Управление капитального строительства")</t>
  </si>
  <si>
    <t>на компенсацию расходов по оплате стоимости проезда и провоза багажа к месту использования отпуска и обратно (администрация города)</t>
  </si>
  <si>
    <t>на компенсацию расходов по оплате стоимости проезда и провоза багажа к месту использования отпуска и обратно (МКУ "Служба обеспечения")</t>
  </si>
  <si>
    <t>на обеспечение заработной платы и начислений на оплату труда  (администрация города)</t>
  </si>
  <si>
    <t xml:space="preserve">на реализацию дополнительного образования в рамках реализации социального сертификата (предоставление субсидии юридическим лицам (кроме некоммерческих), индивидуальным предпринимателям, физическим лицам-производителям товаров, работ, услуг) </t>
  </si>
  <si>
    <t>на достижение целевого показателя по оплате труда категорий работников, подпадающих под действие Указов Президента Российской Федерации от 2012 года, на обеспечение заработной платы и начислений на оплату труда по иным категориям работников, не подпадающих под действие Указов и доведения размера отплаты труда до МРОТ</t>
  </si>
  <si>
    <t>на единовременную денежную выплату гражданам, заключившим контракт о прохождении военной службы в Вооруженных Силах Российской Федерации, направленных для выполнения задач в ходе специальной военной операции</t>
  </si>
  <si>
    <t xml:space="preserve">на реализацию мероприятий по организации временного трудоустройства несовершеннолетних в возрасте от 14 до 18 лет в свободное от учебы время </t>
  </si>
  <si>
    <r>
      <t xml:space="preserve">на обеспечение заработной платы и начислений на оплату труда </t>
    </r>
    <r>
      <rPr>
        <sz val="12"/>
        <color rgb="FFFF0000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</si>
</sst>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#,##0.0"/>
    <numFmt numFmtId="166" formatCode="00.0.00.00000"/>
    <numFmt numFmtId="167" formatCode="#,##0.0_ ;[Red]\-#,##0.0\ "/>
  </numFmts>
  <fonts count="24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3">
    <xf numFmtId="0" fontId="0" fillId="0" borderId="0"/>
    <xf numFmtId="0" fontId="6" fillId="0" borderId="0"/>
    <xf numFmtId="0" fontId="5" fillId="0" borderId="0"/>
    <xf numFmtId="0" fontId="6" fillId="0" borderId="2" applyNumberFormat="0">
      <alignment horizontal="right"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1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3">
    <xf numFmtId="0" fontId="0" fillId="0" borderId="0" xfId="0"/>
    <xf numFmtId="0" fontId="13" fillId="0" borderId="0" xfId="13" applyFont="1" applyFill="1" applyBorder="1" applyProtection="1">
      <protection hidden="1"/>
    </xf>
    <xf numFmtId="0" fontId="13" fillId="0" borderId="0" xfId="13" applyFont="1" applyFill="1"/>
    <xf numFmtId="0" fontId="14" fillId="0" borderId="0" xfId="13" applyFont="1" applyFill="1"/>
    <xf numFmtId="0" fontId="17" fillId="0" borderId="0" xfId="36" applyNumberFormat="1" applyFont="1" applyFill="1" applyBorder="1" applyProtection="1">
      <protection hidden="1"/>
    </xf>
    <xf numFmtId="0" fontId="13" fillId="0" borderId="0" xfId="13" applyFont="1" applyFill="1" applyBorder="1"/>
    <xf numFmtId="0" fontId="7" fillId="0" borderId="1" xfId="13" applyNumberFormat="1" applyFont="1" applyFill="1" applyBorder="1" applyAlignment="1" applyProtection="1">
      <alignment horizontal="center" vertical="center"/>
      <protection hidden="1"/>
    </xf>
    <xf numFmtId="0" fontId="7" fillId="0" borderId="1" xfId="13" applyNumberFormat="1" applyFont="1" applyFill="1" applyBorder="1" applyAlignment="1" applyProtection="1">
      <alignment horizontal="center" vertical="center" wrapText="1"/>
      <protection hidden="1"/>
    </xf>
    <xf numFmtId="165" fontId="7" fillId="0" borderId="1" xfId="13" applyNumberFormat="1" applyFont="1" applyFill="1" applyBorder="1" applyAlignment="1" applyProtection="1">
      <alignment horizontal="center" vertical="center"/>
      <protection hidden="1"/>
    </xf>
    <xf numFmtId="0" fontId="8" fillId="0" borderId="0" xfId="13" applyFont="1" applyFill="1"/>
    <xf numFmtId="165" fontId="8" fillId="0" borderId="0" xfId="13" applyNumberFormat="1" applyFont="1" applyFill="1"/>
    <xf numFmtId="0" fontId="15" fillId="0" borderId="0" xfId="36" applyNumberFormat="1" applyFont="1" applyFill="1" applyBorder="1" applyProtection="1">
      <protection hidden="1"/>
    </xf>
    <xf numFmtId="0" fontId="12" fillId="0" borderId="1" xfId="13" applyNumberFormat="1" applyFont="1" applyFill="1" applyBorder="1" applyAlignment="1" applyProtection="1">
      <alignment horizontal="center" vertical="center"/>
      <protection hidden="1"/>
    </xf>
    <xf numFmtId="0" fontId="12" fillId="0" borderId="0" xfId="13" applyFont="1" applyFill="1"/>
    <xf numFmtId="167" fontId="8" fillId="0" borderId="0" xfId="13" applyNumberFormat="1" applyFont="1" applyFill="1"/>
    <xf numFmtId="0" fontId="8" fillId="0" borderId="0" xfId="13" applyFont="1" applyFill="1" applyAlignment="1">
      <alignment horizontal="right"/>
    </xf>
    <xf numFmtId="0" fontId="9" fillId="0" borderId="1" xfId="13" applyNumberFormat="1" applyFont="1" applyFill="1" applyBorder="1" applyAlignment="1" applyProtection="1">
      <alignment horizontal="center" vertical="center"/>
      <protection hidden="1"/>
    </xf>
    <xf numFmtId="0" fontId="18" fillId="0" borderId="0" xfId="13" applyFont="1" applyFill="1"/>
    <xf numFmtId="167" fontId="18" fillId="0" borderId="0" xfId="13" applyNumberFormat="1" applyFont="1" applyFill="1"/>
    <xf numFmtId="0" fontId="13" fillId="3" borderId="0" xfId="13" applyFont="1" applyFill="1"/>
    <xf numFmtId="0" fontId="20" fillId="3" borderId="0" xfId="13" applyFont="1" applyFill="1"/>
    <xf numFmtId="165" fontId="18" fillId="0" borderId="0" xfId="13" applyNumberFormat="1" applyFont="1" applyFill="1"/>
    <xf numFmtId="165" fontId="8" fillId="2" borderId="1" xfId="13" applyNumberFormat="1" applyFont="1" applyFill="1" applyBorder="1" applyAlignment="1">
      <alignment horizontal="center"/>
    </xf>
    <xf numFmtId="0" fontId="8" fillId="2" borderId="0" xfId="13" applyFont="1" applyFill="1"/>
    <xf numFmtId="0" fontId="7" fillId="2" borderId="0" xfId="13" applyFont="1" applyFill="1"/>
    <xf numFmtId="165" fontId="7" fillId="2" borderId="1" xfId="13" applyNumberFormat="1" applyFont="1" applyFill="1" applyBorder="1" applyAlignment="1">
      <alignment horizontal="center"/>
    </xf>
    <xf numFmtId="165" fontId="8" fillId="0" borderId="1" xfId="13" applyNumberFormat="1" applyFont="1" applyFill="1" applyBorder="1" applyAlignment="1" applyProtection="1">
      <alignment horizontal="center" vertical="center"/>
      <protection hidden="1"/>
    </xf>
    <xf numFmtId="167" fontId="8" fillId="0" borderId="1" xfId="13" applyNumberFormat="1" applyFont="1" applyFill="1" applyBorder="1" applyAlignment="1" applyProtection="1">
      <alignment horizontal="center" vertical="center"/>
      <protection hidden="1"/>
    </xf>
    <xf numFmtId="167" fontId="7" fillId="0" borderId="1" xfId="13" applyNumberFormat="1" applyFont="1" applyFill="1" applyBorder="1" applyAlignment="1" applyProtection="1">
      <alignment horizontal="center" vertical="center"/>
      <protection hidden="1"/>
    </xf>
    <xf numFmtId="0" fontId="21" fillId="0" borderId="0" xfId="36" applyNumberFormat="1" applyFont="1" applyFill="1" applyBorder="1" applyProtection="1">
      <protection hidden="1"/>
    </xf>
    <xf numFmtId="167" fontId="7" fillId="2" borderId="1" xfId="13" applyNumberFormat="1" applyFont="1" applyFill="1" applyBorder="1" applyAlignment="1" applyProtection="1">
      <alignment horizontal="center" vertical="center"/>
      <protection hidden="1"/>
    </xf>
    <xf numFmtId="167" fontId="8" fillId="2" borderId="1" xfId="13" applyNumberFormat="1" applyFont="1" applyFill="1" applyBorder="1" applyAlignment="1" applyProtection="1">
      <alignment horizontal="center" vertical="center"/>
      <protection hidden="1"/>
    </xf>
    <xf numFmtId="165" fontId="14" fillId="0" borderId="0" xfId="13" applyNumberFormat="1" applyFont="1" applyFill="1"/>
    <xf numFmtId="0" fontId="8" fillId="2" borderId="1" xfId="13" applyNumberFormat="1" applyFont="1" applyFill="1" applyBorder="1" applyAlignment="1" applyProtection="1">
      <alignment horizontal="left" vertical="center" wrapText="1"/>
      <protection hidden="1"/>
    </xf>
    <xf numFmtId="165" fontId="8" fillId="2" borderId="1" xfId="13" applyNumberFormat="1" applyFont="1" applyFill="1" applyBorder="1" applyAlignment="1" applyProtection="1">
      <alignment horizontal="center" vertical="center"/>
      <protection hidden="1"/>
    </xf>
    <xf numFmtId="166" fontId="7" fillId="2" borderId="1" xfId="13" applyNumberFormat="1" applyFont="1" applyFill="1" applyBorder="1" applyAlignment="1" applyProtection="1">
      <alignment wrapText="1"/>
      <protection hidden="1"/>
    </xf>
    <xf numFmtId="0" fontId="16" fillId="2" borderId="1" xfId="0" applyFont="1" applyFill="1" applyBorder="1" applyAlignment="1">
      <alignment horizontal="left" wrapText="1"/>
    </xf>
    <xf numFmtId="0" fontId="17" fillId="2" borderId="0" xfId="36" applyNumberFormat="1" applyFont="1" applyFill="1" applyBorder="1" applyProtection="1">
      <protection hidden="1"/>
    </xf>
    <xf numFmtId="0" fontId="7" fillId="2" borderId="1" xfId="13" applyNumberFormat="1" applyFont="1" applyFill="1" applyBorder="1" applyAlignment="1" applyProtection="1">
      <alignment horizontal="center" vertical="center" wrapText="1"/>
      <protection hidden="1"/>
    </xf>
    <xf numFmtId="165" fontId="7" fillId="2" borderId="1" xfId="13" applyNumberFormat="1" applyFont="1" applyFill="1" applyBorder="1" applyAlignment="1" applyProtection="1">
      <alignment horizontal="center" vertical="center"/>
      <protection hidden="1"/>
    </xf>
    <xf numFmtId="167" fontId="13" fillId="2" borderId="0" xfId="13" applyNumberFormat="1" applyFont="1" applyFill="1"/>
    <xf numFmtId="165" fontId="13" fillId="2" borderId="0" xfId="13" applyNumberFormat="1" applyFont="1" applyFill="1"/>
    <xf numFmtId="0" fontId="13" fillId="2" borderId="0" xfId="13" applyFont="1" applyFill="1"/>
    <xf numFmtId="0" fontId="7" fillId="2" borderId="1" xfId="13" applyNumberFormat="1" applyFont="1" applyFill="1" applyBorder="1" applyAlignment="1" applyProtection="1">
      <alignment horizontal="left" vertical="center" wrapText="1"/>
      <protection hidden="1"/>
    </xf>
    <xf numFmtId="0" fontId="21" fillId="2" borderId="0" xfId="36" applyNumberFormat="1" applyFont="1" applyFill="1" applyBorder="1" applyProtection="1">
      <protection hidden="1"/>
    </xf>
    <xf numFmtId="167" fontId="14" fillId="2" borderId="0" xfId="13" applyNumberFormat="1" applyFont="1" applyFill="1"/>
    <xf numFmtId="165" fontId="14" fillId="2" borderId="0" xfId="13" applyNumberFormat="1" applyFont="1" applyFill="1"/>
    <xf numFmtId="0" fontId="14" fillId="2" borderId="0" xfId="13" applyFont="1" applyFill="1"/>
    <xf numFmtId="0" fontId="19" fillId="2" borderId="1" xfId="0" applyFont="1" applyFill="1" applyBorder="1" applyAlignment="1">
      <alignment wrapText="1"/>
    </xf>
    <xf numFmtId="0" fontId="19" fillId="2" borderId="1" xfId="0" applyFont="1" applyFill="1" applyBorder="1" applyAlignment="1">
      <alignment horizontal="left" wrapText="1"/>
    </xf>
    <xf numFmtId="166" fontId="7" fillId="2" borderId="1" xfId="13" applyNumberFormat="1" applyFont="1" applyFill="1" applyBorder="1" applyAlignment="1" applyProtection="1">
      <alignment horizontal="left" wrapText="1"/>
      <protection hidden="1"/>
    </xf>
    <xf numFmtId="0" fontId="23" fillId="2" borderId="1" xfId="0" applyFont="1" applyFill="1" applyBorder="1" applyAlignment="1">
      <alignment horizontal="justify" vertical="center"/>
    </xf>
    <xf numFmtId="166" fontId="7" fillId="0" borderId="1" xfId="13" applyNumberFormat="1" applyFont="1" applyFill="1" applyBorder="1" applyAlignment="1" applyProtection="1">
      <alignment wrapText="1"/>
      <protection hidden="1"/>
    </xf>
    <xf numFmtId="0" fontId="7" fillId="0" borderId="1" xfId="13" applyFont="1" applyFill="1" applyBorder="1" applyAlignment="1">
      <alignment wrapText="1"/>
    </xf>
    <xf numFmtId="0" fontId="23" fillId="0" borderId="1" xfId="0" applyFont="1" applyFill="1" applyBorder="1" applyAlignment="1">
      <alignment horizontal="justify" vertical="center"/>
    </xf>
    <xf numFmtId="0" fontId="23" fillId="0" borderId="0" xfId="0" applyFont="1" applyFill="1" applyBorder="1" applyAlignment="1">
      <alignment horizontal="justify" vertical="center"/>
    </xf>
    <xf numFmtId="165" fontId="8" fillId="2" borderId="0" xfId="13" applyNumberFormat="1" applyFont="1" applyFill="1" applyBorder="1" applyAlignment="1">
      <alignment horizontal="center"/>
    </xf>
    <xf numFmtId="165" fontId="8" fillId="0" borderId="1" xfId="13" applyNumberFormat="1" applyFont="1" applyFill="1" applyBorder="1" applyAlignment="1">
      <alignment horizontal="center"/>
    </xf>
    <xf numFmtId="0" fontId="8" fillId="0" borderId="1" xfId="13" applyNumberFormat="1" applyFont="1" applyFill="1" applyBorder="1" applyAlignment="1" applyProtection="1">
      <alignment horizontal="left" vertical="center" wrapText="1"/>
      <protection hidden="1"/>
    </xf>
    <xf numFmtId="0" fontId="20" fillId="0" borderId="0" xfId="13" applyFont="1" applyFill="1"/>
    <xf numFmtId="0" fontId="16" fillId="0" borderId="3" xfId="0" applyFont="1" applyFill="1" applyBorder="1" applyAlignment="1">
      <alignment horizontal="left" wrapText="1"/>
    </xf>
    <xf numFmtId="0" fontId="16" fillId="0" borderId="0" xfId="36" applyNumberFormat="1" applyFont="1" applyFill="1" applyAlignment="1" applyProtection="1">
      <alignment horizontal="right" wrapText="1"/>
      <protection hidden="1"/>
    </xf>
    <xf numFmtId="0" fontId="8" fillId="0" borderId="0" xfId="1" applyFont="1" applyFill="1" applyAlignment="1">
      <alignment horizontal="right" wrapText="1"/>
    </xf>
  </cellXfs>
  <cellStyles count="43">
    <cellStyle name="Normal" xfId="2"/>
    <cellStyle name="Данные (только для чтения)" xfId="3"/>
    <cellStyle name="Денежный 2" xfId="37"/>
    <cellStyle name="Обычный" xfId="0" builtinId="0"/>
    <cellStyle name="Обычный 10" xfId="1"/>
    <cellStyle name="Обычный 11" xfId="4"/>
    <cellStyle name="Обычный 12" xfId="5"/>
    <cellStyle name="Обычный 13" xfId="6"/>
    <cellStyle name="Обычный 14" xfId="7"/>
    <cellStyle name="Обычный 15" xfId="8"/>
    <cellStyle name="Обычный 16" xfId="9"/>
    <cellStyle name="Обычный 17" xfId="10"/>
    <cellStyle name="Обычный 18" xfId="11"/>
    <cellStyle name="Обычный 19" xfId="12"/>
    <cellStyle name="Обычный 2" xfId="13"/>
    <cellStyle name="Обычный 2 2" xfId="14"/>
    <cellStyle name="Обычный 20" xfId="15"/>
    <cellStyle name="Обычный 21" xfId="16"/>
    <cellStyle name="Обычный 22" xfId="17"/>
    <cellStyle name="Обычный 23" xfId="18"/>
    <cellStyle name="Обычный 24" xfId="19"/>
    <cellStyle name="Обычный 25" xfId="20"/>
    <cellStyle name="Обычный 26" xfId="21"/>
    <cellStyle name="Обычный 27" xfId="22"/>
    <cellStyle name="Обычный 28" xfId="23"/>
    <cellStyle name="Обычный 29" xfId="24"/>
    <cellStyle name="Обычный 3" xfId="25"/>
    <cellStyle name="Обычный 3 2" xfId="26"/>
    <cellStyle name="Обычный 3 3" xfId="38"/>
    <cellStyle name="Обычный 3 3 2" xfId="40"/>
    <cellStyle name="Обычный 3 3 3" xfId="41"/>
    <cellStyle name="Обычный 3 3 4" xfId="42"/>
    <cellStyle name="Обычный 30" xfId="27"/>
    <cellStyle name="Обычный 4" xfId="28"/>
    <cellStyle name="Обычный 4 2" xfId="29"/>
    <cellStyle name="Обычный 5" xfId="30"/>
    <cellStyle name="Обычный 5 2" xfId="39"/>
    <cellStyle name="Обычный 6" xfId="31"/>
    <cellStyle name="Обычный 7" xfId="32"/>
    <cellStyle name="Обычный 8" xfId="33"/>
    <cellStyle name="Обычный 9" xfId="34"/>
    <cellStyle name="Процентный 2" xfId="35"/>
    <cellStyle name="Финансовый 2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7"/>
  <sheetViews>
    <sheetView tabSelected="1" zoomScale="90" zoomScaleNormal="90" zoomScaleSheetLayoutView="90" workbookViewId="0">
      <selection activeCell="B56" sqref="B56"/>
    </sheetView>
  </sheetViews>
  <sheetFormatPr defaultColWidth="9.140625" defaultRowHeight="18.75" x14ac:dyDescent="0.3"/>
  <cols>
    <col min="1" max="1" width="2.140625" style="5" customWidth="1"/>
    <col min="2" max="2" width="101.42578125" style="9" customWidth="1"/>
    <col min="3" max="3" width="19.140625" style="9" customWidth="1"/>
    <col min="4" max="4" width="19.85546875" style="2" hidden="1" customWidth="1"/>
    <col min="5" max="5" width="20" style="2" hidden="1" customWidth="1"/>
    <col min="6" max="12" width="9.140625" style="2" hidden="1" customWidth="1"/>
    <col min="13" max="14" width="13.140625" style="2" customWidth="1"/>
    <col min="15" max="15" width="13" style="2" customWidth="1"/>
    <col min="16" max="16" width="24.42578125" style="2" customWidth="1"/>
    <col min="17" max="215" width="9.140625" style="2" customWidth="1"/>
    <col min="216" max="16384" width="9.140625" style="2"/>
  </cols>
  <sheetData>
    <row r="1" spans="1:14" x14ac:dyDescent="0.3">
      <c r="A1" s="4"/>
      <c r="B1" s="61" t="s">
        <v>16</v>
      </c>
      <c r="C1" s="61"/>
    </row>
    <row r="2" spans="1:14" x14ac:dyDescent="0.3">
      <c r="A2" s="4"/>
      <c r="B2" s="61" t="s">
        <v>2</v>
      </c>
      <c r="C2" s="62"/>
    </row>
    <row r="3" spans="1:14" ht="31.5" x14ac:dyDescent="0.3">
      <c r="A3" s="1"/>
      <c r="B3" s="6" t="s">
        <v>0</v>
      </c>
      <c r="C3" s="7" t="s">
        <v>1</v>
      </c>
    </row>
    <row r="4" spans="1:14" s="13" customFormat="1" ht="12.75" x14ac:dyDescent="0.2">
      <c r="A4" s="11"/>
      <c r="B4" s="12">
        <v>1</v>
      </c>
      <c r="C4" s="12">
        <v>2</v>
      </c>
    </row>
    <row r="5" spans="1:14" s="13" customFormat="1" ht="22.5" customHeight="1" x14ac:dyDescent="0.2">
      <c r="A5" s="11"/>
      <c r="B5" s="16" t="s">
        <v>4</v>
      </c>
      <c r="C5" s="8">
        <f>C6+C7+C8+C9</f>
        <v>258602.5</v>
      </c>
    </row>
    <row r="6" spans="1:14" ht="20.25" customHeight="1" x14ac:dyDescent="0.3">
      <c r="A6" s="4"/>
      <c r="B6" s="33" t="s">
        <v>10</v>
      </c>
      <c r="C6" s="34">
        <v>17117.400000000001</v>
      </c>
      <c r="D6" s="18" t="e">
        <f>#REF!+#REF!+#REF!+#REF!+#REF!+C48-4200</f>
        <v>#REF!</v>
      </c>
      <c r="E6" s="21" t="e">
        <f>C6-D6</f>
        <v>#REF!</v>
      </c>
      <c r="F6" s="17"/>
      <c r="G6" s="17"/>
    </row>
    <row r="7" spans="1:14" ht="18" customHeight="1" x14ac:dyDescent="0.3">
      <c r="A7" s="4"/>
      <c r="B7" s="33" t="s">
        <v>19</v>
      </c>
      <c r="C7" s="34">
        <v>7960.8</v>
      </c>
      <c r="D7" s="18"/>
      <c r="E7" s="17"/>
      <c r="F7" s="17"/>
      <c r="G7" s="17"/>
    </row>
    <row r="8" spans="1:14" ht="19.5" customHeight="1" x14ac:dyDescent="0.3">
      <c r="A8" s="4"/>
      <c r="B8" s="33" t="s">
        <v>20</v>
      </c>
      <c r="C8" s="34">
        <v>233224.3</v>
      </c>
      <c r="D8" s="17"/>
      <c r="E8" s="17"/>
      <c r="F8" s="17"/>
      <c r="G8" s="17"/>
    </row>
    <row r="9" spans="1:14" ht="18.75" customHeight="1" x14ac:dyDescent="0.3">
      <c r="A9" s="4"/>
      <c r="B9" s="33" t="s">
        <v>7</v>
      </c>
      <c r="C9" s="34">
        <v>300</v>
      </c>
      <c r="D9" s="17"/>
      <c r="E9" s="17"/>
      <c r="F9" s="17"/>
      <c r="G9" s="17"/>
    </row>
    <row r="10" spans="1:14" s="42" customFormat="1" ht="31.5" x14ac:dyDescent="0.3">
      <c r="A10" s="37"/>
      <c r="B10" s="38" t="s">
        <v>3</v>
      </c>
      <c r="C10" s="39">
        <f>C11+C14+C16+C23+C30+C32+C38+C42+C47+C20+C27</f>
        <v>258602.5</v>
      </c>
      <c r="D10" s="40"/>
      <c r="E10" s="41"/>
      <c r="M10" s="41"/>
    </row>
    <row r="11" spans="1:14" s="42" customFormat="1" ht="22.5" customHeight="1" x14ac:dyDescent="0.3">
      <c r="A11" s="37"/>
      <c r="B11" s="43" t="s">
        <v>25</v>
      </c>
      <c r="C11" s="39">
        <f>C12+C13</f>
        <v>10008.5</v>
      </c>
      <c r="D11" s="40"/>
      <c r="E11" s="41"/>
      <c r="M11" s="41"/>
    </row>
    <row r="12" spans="1:14" s="42" customFormat="1" ht="31.5" x14ac:dyDescent="0.3">
      <c r="A12" s="37"/>
      <c r="B12" s="33" t="s">
        <v>26</v>
      </c>
      <c r="C12" s="34">
        <v>9662.2999999999993</v>
      </c>
      <c r="D12" s="40"/>
      <c r="E12" s="41"/>
      <c r="M12" s="41"/>
      <c r="N12" s="41"/>
    </row>
    <row r="13" spans="1:14" s="42" customFormat="1" ht="31.5" x14ac:dyDescent="0.3">
      <c r="A13" s="37"/>
      <c r="B13" s="51" t="s">
        <v>24</v>
      </c>
      <c r="C13" s="34">
        <v>346.2</v>
      </c>
      <c r="D13" s="40"/>
      <c r="E13" s="41"/>
      <c r="M13" s="41"/>
      <c r="N13" s="41"/>
    </row>
    <row r="14" spans="1:14" s="42" customFormat="1" x14ac:dyDescent="0.3">
      <c r="A14" s="37"/>
      <c r="B14" s="43" t="s">
        <v>22</v>
      </c>
      <c r="C14" s="39">
        <f>C15</f>
        <v>2488.1</v>
      </c>
      <c r="D14" s="40"/>
      <c r="E14" s="41"/>
      <c r="M14" s="41"/>
    </row>
    <row r="15" spans="1:14" s="42" customFormat="1" x14ac:dyDescent="0.3">
      <c r="A15" s="37"/>
      <c r="B15" s="33" t="s">
        <v>23</v>
      </c>
      <c r="C15" s="34">
        <v>2488.1</v>
      </c>
      <c r="D15" s="40"/>
      <c r="E15" s="41"/>
      <c r="M15" s="41"/>
    </row>
    <row r="16" spans="1:14" s="42" customFormat="1" x14ac:dyDescent="0.3">
      <c r="A16" s="37"/>
      <c r="B16" s="43" t="s">
        <v>13</v>
      </c>
      <c r="C16" s="39">
        <f>C17+C18+C19</f>
        <v>79132.800000000003</v>
      </c>
      <c r="D16" s="40"/>
      <c r="E16" s="41"/>
    </row>
    <row r="17" spans="1:16" s="42" customFormat="1" ht="66.75" customHeight="1" x14ac:dyDescent="0.3">
      <c r="A17" s="37"/>
      <c r="B17" s="33" t="s">
        <v>34</v>
      </c>
      <c r="C17" s="34">
        <v>77182.600000000006</v>
      </c>
      <c r="D17" s="40"/>
      <c r="E17" s="41"/>
    </row>
    <row r="18" spans="1:16" s="42" customFormat="1" ht="30" customHeight="1" x14ac:dyDescent="0.3">
      <c r="A18" s="37"/>
      <c r="B18" s="51" t="s">
        <v>24</v>
      </c>
      <c r="C18" s="34">
        <v>1936.5</v>
      </c>
      <c r="D18" s="40"/>
      <c r="E18" s="41"/>
    </row>
    <row r="19" spans="1:16" s="42" customFormat="1" ht="19.5" customHeight="1" x14ac:dyDescent="0.3">
      <c r="A19" s="37"/>
      <c r="B19" s="33" t="s">
        <v>21</v>
      </c>
      <c r="C19" s="34">
        <v>13.7</v>
      </c>
      <c r="D19" s="40"/>
      <c r="E19" s="41"/>
    </row>
    <row r="20" spans="1:16" s="47" customFormat="1" ht="37.5" customHeight="1" x14ac:dyDescent="0.3">
      <c r="A20" s="44"/>
      <c r="B20" s="43" t="s">
        <v>18</v>
      </c>
      <c r="C20" s="39">
        <f>SUM(C21+C22)</f>
        <v>1765.9</v>
      </c>
      <c r="D20" s="45"/>
      <c r="E20" s="46"/>
    </row>
    <row r="21" spans="1:16" s="42" customFormat="1" ht="35.25" customHeight="1" x14ac:dyDescent="0.3">
      <c r="A21" s="37"/>
      <c r="B21" s="33" t="s">
        <v>26</v>
      </c>
      <c r="C21" s="34">
        <v>1730</v>
      </c>
      <c r="D21" s="40"/>
      <c r="E21" s="41"/>
    </row>
    <row r="22" spans="1:16" s="42" customFormat="1" ht="18" customHeight="1" x14ac:dyDescent="0.3">
      <c r="A22" s="37"/>
      <c r="B22" s="33" t="s">
        <v>21</v>
      </c>
      <c r="C22" s="34">
        <v>35.9</v>
      </c>
      <c r="D22" s="40"/>
      <c r="E22" s="41"/>
    </row>
    <row r="23" spans="1:16" s="42" customFormat="1" ht="34.5" customHeight="1" x14ac:dyDescent="0.3">
      <c r="A23" s="37"/>
      <c r="B23" s="43" t="s">
        <v>14</v>
      </c>
      <c r="C23" s="39">
        <f>C24+C25+C26</f>
        <v>33656.5</v>
      </c>
      <c r="D23" s="40"/>
      <c r="E23" s="41"/>
    </row>
    <row r="24" spans="1:16" s="42" customFormat="1" ht="61.5" customHeight="1" x14ac:dyDescent="0.3">
      <c r="A24" s="37"/>
      <c r="B24" s="33" t="s">
        <v>34</v>
      </c>
      <c r="C24" s="34">
        <v>30067.1</v>
      </c>
      <c r="D24" s="40"/>
      <c r="E24" s="41"/>
    </row>
    <row r="25" spans="1:16" s="42" customFormat="1" ht="30.75" customHeight="1" x14ac:dyDescent="0.3">
      <c r="A25" s="37"/>
      <c r="B25" s="51" t="s">
        <v>24</v>
      </c>
      <c r="C25" s="34">
        <v>1580.6</v>
      </c>
      <c r="D25" s="40"/>
      <c r="E25" s="41"/>
    </row>
    <row r="26" spans="1:16" s="42" customFormat="1" x14ac:dyDescent="0.3">
      <c r="A26" s="37"/>
      <c r="B26" s="33" t="s">
        <v>21</v>
      </c>
      <c r="C26" s="34">
        <v>2008.8</v>
      </c>
      <c r="D26" s="40"/>
      <c r="E26" s="41"/>
    </row>
    <row r="27" spans="1:16" s="3" customFormat="1" ht="32.25" x14ac:dyDescent="0.3">
      <c r="A27" s="29"/>
      <c r="B27" s="48" t="s">
        <v>17</v>
      </c>
      <c r="C27" s="30">
        <f>SUM(C28+C29)</f>
        <v>1177.6000000000001</v>
      </c>
    </row>
    <row r="28" spans="1:16" s="3" customFormat="1" ht="31.5" x14ac:dyDescent="0.3">
      <c r="A28" s="29"/>
      <c r="B28" s="33" t="s">
        <v>26</v>
      </c>
      <c r="C28" s="31">
        <v>1251.4000000000001</v>
      </c>
    </row>
    <row r="29" spans="1:16" s="3" customFormat="1" ht="33.75" customHeight="1" x14ac:dyDescent="0.3">
      <c r="A29" s="29"/>
      <c r="B29" s="51" t="s">
        <v>24</v>
      </c>
      <c r="C29" s="31">
        <v>-73.8</v>
      </c>
      <c r="P29" s="32"/>
    </row>
    <row r="30" spans="1:16" ht="30.75" customHeight="1" x14ac:dyDescent="0.3">
      <c r="A30" s="4"/>
      <c r="B30" s="35" t="s">
        <v>5</v>
      </c>
      <c r="C30" s="28">
        <f>C31</f>
        <v>300</v>
      </c>
    </row>
    <row r="31" spans="1:16" ht="18.75" customHeight="1" x14ac:dyDescent="0.3">
      <c r="A31" s="4"/>
      <c r="B31" s="36" t="s">
        <v>9</v>
      </c>
      <c r="C31" s="31">
        <v>300</v>
      </c>
    </row>
    <row r="32" spans="1:16" ht="22.5" customHeight="1" x14ac:dyDescent="0.3">
      <c r="A32" s="4"/>
      <c r="B32" s="52" t="s">
        <v>27</v>
      </c>
      <c r="C32" s="28">
        <f>C33+C34+C35+C37+C36</f>
        <v>68793.600000000006</v>
      </c>
    </row>
    <row r="33" spans="1:7" ht="50.25" customHeight="1" x14ac:dyDescent="0.3">
      <c r="A33" s="4"/>
      <c r="B33" s="33" t="s">
        <v>28</v>
      </c>
      <c r="C33" s="27">
        <v>15455.8</v>
      </c>
    </row>
    <row r="34" spans="1:7" ht="50.25" customHeight="1" x14ac:dyDescent="0.3">
      <c r="A34" s="4"/>
      <c r="B34" s="33" t="s">
        <v>29</v>
      </c>
      <c r="C34" s="27">
        <v>7859.1</v>
      </c>
    </row>
    <row r="35" spans="1:7" ht="19.5" customHeight="1" x14ac:dyDescent="0.3">
      <c r="A35" s="4"/>
      <c r="B35" s="33" t="s">
        <v>32</v>
      </c>
      <c r="C35" s="27">
        <v>43078.7</v>
      </c>
    </row>
    <row r="36" spans="1:7" ht="35.25" customHeight="1" x14ac:dyDescent="0.3">
      <c r="A36" s="4"/>
      <c r="B36" s="51" t="s">
        <v>31</v>
      </c>
      <c r="C36" s="27">
        <v>900</v>
      </c>
    </row>
    <row r="37" spans="1:7" ht="32.25" customHeight="1" x14ac:dyDescent="0.3">
      <c r="A37" s="4"/>
      <c r="B37" s="51" t="s">
        <v>30</v>
      </c>
      <c r="C37" s="27">
        <v>1500</v>
      </c>
    </row>
    <row r="38" spans="1:7" s="3" customFormat="1" ht="16.5" customHeight="1" x14ac:dyDescent="0.3">
      <c r="A38" s="29"/>
      <c r="B38" s="49" t="s">
        <v>15</v>
      </c>
      <c r="C38" s="28">
        <f>C40+C39+C41</f>
        <v>11698.4</v>
      </c>
    </row>
    <row r="39" spans="1:7" s="3" customFormat="1" ht="38.25" customHeight="1" x14ac:dyDescent="0.3">
      <c r="A39" s="29"/>
      <c r="B39" s="33" t="s">
        <v>26</v>
      </c>
      <c r="C39" s="27">
        <v>9446.4</v>
      </c>
    </row>
    <row r="40" spans="1:7" ht="20.25" customHeight="1" x14ac:dyDescent="0.3">
      <c r="A40" s="4"/>
      <c r="B40" s="33" t="s">
        <v>21</v>
      </c>
      <c r="C40" s="27">
        <v>6.9</v>
      </c>
    </row>
    <row r="41" spans="1:7" ht="32.25" customHeight="1" x14ac:dyDescent="0.3">
      <c r="A41" s="4"/>
      <c r="B41" s="33" t="s">
        <v>36</v>
      </c>
      <c r="C41" s="27">
        <v>2245.1</v>
      </c>
    </row>
    <row r="42" spans="1:7" s="3" customFormat="1" ht="15.75" customHeight="1" x14ac:dyDescent="0.3">
      <c r="A42" s="1"/>
      <c r="B42" s="50" t="s">
        <v>6</v>
      </c>
      <c r="C42" s="8">
        <f>C43+C44+C45+C46</f>
        <v>42360.3</v>
      </c>
    </row>
    <row r="43" spans="1:7" s="3" customFormat="1" ht="67.5" customHeight="1" x14ac:dyDescent="0.3">
      <c r="A43" s="1"/>
      <c r="B43" s="33" t="s">
        <v>34</v>
      </c>
      <c r="C43" s="26">
        <f>15766.5+2513.6</f>
        <v>18280.099999999999</v>
      </c>
    </row>
    <row r="44" spans="1:7" s="3" customFormat="1" ht="32.25" customHeight="1" x14ac:dyDescent="0.3">
      <c r="A44" s="1"/>
      <c r="B44" s="51" t="s">
        <v>24</v>
      </c>
      <c r="C44" s="26">
        <f>11737.7+248.6+55</f>
        <v>12041.300000000001</v>
      </c>
    </row>
    <row r="45" spans="1:7" s="3" customFormat="1" ht="21" customHeight="1" x14ac:dyDescent="0.3">
      <c r="A45" s="1"/>
      <c r="B45" s="33" t="s">
        <v>21</v>
      </c>
      <c r="C45" s="26">
        <v>9245.7000000000007</v>
      </c>
    </row>
    <row r="46" spans="1:7" s="3" customFormat="1" ht="48" customHeight="1" x14ac:dyDescent="0.3">
      <c r="A46" s="1"/>
      <c r="B46" s="60" t="s">
        <v>33</v>
      </c>
      <c r="C46" s="26">
        <v>2793.2</v>
      </c>
    </row>
    <row r="47" spans="1:7" ht="18" customHeight="1" x14ac:dyDescent="0.3">
      <c r="B47" s="53" t="s">
        <v>8</v>
      </c>
      <c r="C47" s="25">
        <f>C48+C49+C50</f>
        <v>7220.8</v>
      </c>
    </row>
    <row r="48" spans="1:7" ht="31.5" x14ac:dyDescent="0.3">
      <c r="B48" s="54" t="s">
        <v>24</v>
      </c>
      <c r="C48" s="22">
        <v>150</v>
      </c>
      <c r="D48" s="20"/>
      <c r="E48" s="19"/>
      <c r="F48" s="19"/>
      <c r="G48" s="19"/>
    </row>
    <row r="49" spans="2:7" s="2" customFormat="1" ht="47.25" x14ac:dyDescent="0.3">
      <c r="B49" s="54" t="s">
        <v>35</v>
      </c>
      <c r="C49" s="57">
        <v>6500</v>
      </c>
      <c r="D49" s="20"/>
      <c r="E49" s="19"/>
      <c r="F49" s="19"/>
      <c r="G49" s="19"/>
    </row>
    <row r="50" spans="2:7" s="2" customFormat="1" x14ac:dyDescent="0.3">
      <c r="B50" s="58" t="s">
        <v>37</v>
      </c>
      <c r="C50" s="57">
        <v>570.79999999999995</v>
      </c>
      <c r="D50" s="59"/>
    </row>
    <row r="51" spans="2:7" s="2" customFormat="1" x14ac:dyDescent="0.3">
      <c r="B51" s="55"/>
      <c r="C51" s="56"/>
      <c r="D51" s="20"/>
      <c r="E51" s="19"/>
      <c r="F51" s="19"/>
      <c r="G51" s="19"/>
    </row>
    <row r="52" spans="2:7" s="2" customFormat="1" x14ac:dyDescent="0.3">
      <c r="B52" s="23"/>
      <c r="C52" s="23"/>
    </row>
    <row r="53" spans="2:7" s="2" customFormat="1" x14ac:dyDescent="0.3">
      <c r="B53" s="24" t="s">
        <v>11</v>
      </c>
      <c r="C53" s="24" t="s">
        <v>12</v>
      </c>
    </row>
    <row r="54" spans="2:7" s="2" customFormat="1" x14ac:dyDescent="0.3">
      <c r="B54" s="9"/>
      <c r="C54" s="10"/>
    </row>
    <row r="55" spans="2:7" s="2" customFormat="1" x14ac:dyDescent="0.3">
      <c r="B55" s="15"/>
      <c r="C55" s="10"/>
    </row>
    <row r="56" spans="2:7" s="2" customFormat="1" x14ac:dyDescent="0.3">
      <c r="B56" s="15"/>
      <c r="C56" s="10"/>
    </row>
    <row r="57" spans="2:7" s="2" customFormat="1" x14ac:dyDescent="0.3">
      <c r="B57" s="15"/>
      <c r="C57" s="14"/>
    </row>
  </sheetData>
  <mergeCells count="2">
    <mergeCell ref="B1:C1"/>
    <mergeCell ref="B2:C2"/>
  </mergeCells>
  <pageMargins left="0.78740157480314965" right="0.39370078740157483" top="0.78740157480314965" bottom="0.39370078740157483" header="0.31496062992125984" footer="0.31496062992125984"/>
  <pageSetup paperSize="9" scale="75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октябрь 2025</vt:lpstr>
      <vt:lpstr>'октябрь 2025'!Заголовки_для_печати</vt:lpstr>
      <vt:lpstr>'октябрь 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Кухаренко</dc:creator>
  <cp:lastModifiedBy>Сяфукова Эльвира Мягзумовна</cp:lastModifiedBy>
  <cp:lastPrinted>2025-09-01T04:24:29Z</cp:lastPrinted>
  <dcterms:created xsi:type="dcterms:W3CDTF">2018-03-01T08:49:34Z</dcterms:created>
  <dcterms:modified xsi:type="dcterms:W3CDTF">2025-09-01T04:25:45Z</dcterms:modified>
</cp:coreProperties>
</file>