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источники!$A$1:$E$65</definedName>
  </definedNames>
  <calcPr calcId="162913" iterate="1"/>
</workbook>
</file>

<file path=xl/calcChain.xml><?xml version="1.0" encoding="utf-8"?>
<calcChain xmlns="http://schemas.openxmlformats.org/spreadsheetml/2006/main">
  <c r="E55" i="1" l="1"/>
  <c r="D55" i="1"/>
  <c r="C55" i="1"/>
  <c r="E62" i="1"/>
  <c r="D62" i="1"/>
  <c r="C62" i="1"/>
  <c r="E21" i="1" l="1"/>
  <c r="D28" i="1"/>
  <c r="D21" i="1" s="1"/>
  <c r="C28" i="1"/>
  <c r="C21" i="1"/>
  <c r="D22" i="1" l="1"/>
  <c r="D16" i="1"/>
  <c r="D14" i="1" s="1"/>
  <c r="E16" i="1"/>
  <c r="E14" i="1" s="1"/>
  <c r="D17" i="1"/>
  <c r="E17" i="1"/>
  <c r="D20" i="1"/>
  <c r="E25" i="1"/>
  <c r="D27" i="1"/>
  <c r="E27" i="1"/>
  <c r="D30" i="1"/>
  <c r="D31" i="1"/>
  <c r="E31" i="1"/>
  <c r="E30" i="1" s="1"/>
  <c r="E29" i="1" s="1"/>
  <c r="D33" i="1"/>
  <c r="D34" i="1"/>
  <c r="E34" i="1"/>
  <c r="E33" i="1" s="1"/>
  <c r="D38" i="1"/>
  <c r="D37" i="1" s="1"/>
  <c r="D36" i="1" s="1"/>
  <c r="E38" i="1"/>
  <c r="D40" i="1"/>
  <c r="E40" i="1"/>
  <c r="E37" i="1" s="1"/>
  <c r="E36" i="1" s="1"/>
  <c r="D42" i="1"/>
  <c r="D43" i="1"/>
  <c r="E43" i="1"/>
  <c r="E42" i="1" s="1"/>
  <c r="D50" i="1"/>
  <c r="D51" i="1"/>
  <c r="E51" i="1"/>
  <c r="E50" i="1" s="1"/>
  <c r="D57" i="1"/>
  <c r="D58" i="1"/>
  <c r="E58" i="1"/>
  <c r="E57" i="1" s="1"/>
  <c r="D61" i="1"/>
  <c r="E24" i="1" l="1"/>
  <c r="D19" i="1"/>
  <c r="D25" i="1"/>
  <c r="D24" i="1" s="1"/>
  <c r="D54" i="1"/>
  <c r="D53" i="1" s="1"/>
  <c r="D49" i="1" s="1"/>
  <c r="D29" i="1"/>
  <c r="D60" i="1"/>
  <c r="D56" i="1" s="1"/>
  <c r="D13" i="1" l="1"/>
  <c r="E23" i="1" s="1"/>
  <c r="E22" i="1"/>
  <c r="D48" i="1"/>
  <c r="E61" i="1" l="1"/>
  <c r="E60" i="1" s="1"/>
  <c r="E56" i="1" s="1"/>
  <c r="E20" i="1"/>
  <c r="E54" i="1"/>
  <c r="E53" i="1" s="1"/>
  <c r="E49" i="1" s="1"/>
  <c r="E48" i="1" l="1"/>
  <c r="E19" i="1"/>
  <c r="E13" i="1" s="1"/>
  <c r="E63" i="1" l="1"/>
  <c r="D63" i="1"/>
  <c r="D65" i="1" l="1"/>
  <c r="E65" i="1"/>
  <c r="C63" i="1" l="1"/>
  <c r="C61" i="1"/>
  <c r="C58" i="1"/>
  <c r="C57" i="1" s="1"/>
  <c r="C51" i="1"/>
  <c r="C43" i="1"/>
  <c r="C40" i="1"/>
  <c r="C38" i="1"/>
  <c r="C34" i="1"/>
  <c r="C31" i="1"/>
  <c r="C27" i="1"/>
  <c r="C25" i="1"/>
  <c r="C22" i="1"/>
  <c r="C17" i="1"/>
  <c r="C16" i="1"/>
  <c r="C14" i="1" s="1"/>
  <c r="C24" i="1" l="1"/>
  <c r="C42" i="1"/>
  <c r="C50" i="1"/>
  <c r="C60" i="1"/>
  <c r="C56" i="1" s="1"/>
  <c r="C37" i="1"/>
  <c r="C30" i="1"/>
  <c r="C33" i="1"/>
  <c r="C36" i="1" l="1"/>
  <c r="C29" i="1" l="1"/>
  <c r="C54" i="1" l="1"/>
  <c r="C20" i="1" l="1"/>
  <c r="C53" i="1"/>
  <c r="C19" i="1" l="1"/>
  <c r="C49" i="1"/>
  <c r="C48" i="1" s="1"/>
  <c r="C13" i="1" l="1"/>
  <c r="C65" i="1" l="1"/>
</calcChain>
</file>

<file path=xl/sharedStrings.xml><?xml version="1.0" encoding="utf-8"?>
<sst xmlns="http://schemas.openxmlformats.org/spreadsheetml/2006/main" count="121" uniqueCount="118">
  <si>
    <t xml:space="preserve"> Наименование показателя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</si>
  <si>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</si>
  <si>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</si>
  <si>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</si>
  <si>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</si>
  <si>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</si>
  <si>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</si>
  <si>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</si>
  <si>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</si>
  <si>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</si>
  <si>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</si>
  <si>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</si>
  <si>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</si>
  <si>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</si>
  <si>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</si>
  <si>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</si>
  <si>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</si>
  <si>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</si>
  <si>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</si>
  <si>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</si>
  <si>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</si>
  <si>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</si>
  <si>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</si>
  <si>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</si>
  <si>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</si>
  <si>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</si>
  <si>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</si>
  <si>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</si>
  <si>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</si>
  <si>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</si>
  <si>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</si>
  <si>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</si>
  <si>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</si>
  <si>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</si>
  <si>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</si>
  <si>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</si>
  <si>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</si>
  <si>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</si>
  <si>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</si>
  <si>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</si>
  <si>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</si>
  <si>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</si>
  <si>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</si>
  <si>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</si>
  <si>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</si>
  <si>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</si>
  <si>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</si>
  <si>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</si>
  <si>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</si>
  <si>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</si>
  <si>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</si>
  <si>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</si>
  <si>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</si>
  <si>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</si>
  <si>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</si>
  <si>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</si>
  <si>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</si>
  <si>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</si>
  <si>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</si>
  <si>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</si>
  <si>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</si>
  <si>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</si>
  <si>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</si>
  <si>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</si>
  <si>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</si>
  <si>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</si>
  <si>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</si>
  <si>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</si>
  <si>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</si>
  <si>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</si>
  <si>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</si>
  <si>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</si>
  <si>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</si>
  <si>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</si>
  <si>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</si>
  <si>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</si>
  <si>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</si>
  <si>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</si>
  <si>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</si>
  <si>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</si>
  <si>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</si>
  <si>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</si>
  <si>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</si>
  <si>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</si>
  <si>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</si>
  <si>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</si>
  <si>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</si>
  <si>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</si>
  <si>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</si>
  <si>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</si>
  <si>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</si>
  <si>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</si>
  <si>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</si>
  <si>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</si>
  <si>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</si>
  <si>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</si>
  <si>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</si>
  <si>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</si>
  <si>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</si>
  <si>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</si>
  <si>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</si>
  <si>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</si>
  <si>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</si>
  <si>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</si>
  <si>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</si>
  <si>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</si>
  <si>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</si>
  <si>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</si>
  <si>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</si>
  <si>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2025 год и плановый период 2026 и 2027 год</t>
  </si>
  <si>
    <t>рублей</t>
  </si>
  <si>
    <t>Код по бюджетной классификации</t>
  </si>
  <si>
    <t xml:space="preserve">Сумма на </t>
  </si>
  <si>
    <t>Код источника КИВФДБ</t>
  </si>
  <si>
    <t xml:space="preserve">2025 год </t>
  </si>
  <si>
    <t xml:space="preserve">на 2026 год  </t>
  </si>
  <si>
    <t xml:space="preserve">на 2027 год 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</si>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</sst>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64" fontId="4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abSelected="1" view="pageBreakPreview" zoomScale="80" zoomScaleNormal="80" zoomScaleSheetLayoutView="80" workbookViewId="0">
      <selection activeCell="F55" sqref="F55:F62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17" style="19" customWidth="1"/>
    <col min="4" max="11" width="17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5"/>
      <c r="D1" s="14"/>
    </row>
    <row r="2" spans="1:5" s="1" customFormat="1" ht="15.75" x14ac:dyDescent="0.25">
      <c r="C2" s="15"/>
      <c r="D2" s="14"/>
    </row>
    <row r="3" spans="1:5" x14ac:dyDescent="0.25">
      <c r="C3" s="16"/>
      <c r="D3" s="13"/>
    </row>
    <row r="4" spans="1:5" s="1" customFormat="1" ht="15.75" x14ac:dyDescent="0.25">
      <c r="C4" s="15"/>
      <c r="D4" s="14"/>
    </row>
    <row r="6" spans="1:5" ht="15" customHeight="1" x14ac:dyDescent="0.25">
      <c r="A6" s="28" t="s">
        <v>109</v>
      </c>
      <c r="B6" s="28"/>
      <c r="C6" s="28"/>
      <c r="D6" s="28"/>
      <c r="E6" s="28"/>
    </row>
    <row r="7" spans="1:5" ht="54.75" customHeight="1" x14ac:dyDescent="0.25">
      <c r="A7" s="28"/>
      <c r="B7" s="28"/>
      <c r="C7" s="28"/>
      <c r="D7" s="28"/>
      <c r="E7" s="28"/>
    </row>
    <row r="8" spans="1:5" ht="24.75" customHeight="1" x14ac:dyDescent="0.25">
      <c r="A8" s="24"/>
      <c r="B8" s="24"/>
      <c r="C8" s="24"/>
      <c r="D8" s="24"/>
      <c r="E8" s="23" t="s">
        <v>110</v>
      </c>
    </row>
    <row r="9" spans="1:5" ht="39.75" customHeight="1" x14ac:dyDescent="0.25">
      <c r="A9" s="29" t="s">
        <v>0</v>
      </c>
      <c r="B9" s="27" t="s">
        <v>111</v>
      </c>
      <c r="C9" s="30" t="s">
        <v>112</v>
      </c>
      <c r="D9" s="30"/>
      <c r="E9" s="30"/>
    </row>
    <row r="10" spans="1:5" ht="15" customHeight="1" x14ac:dyDescent="0.25">
      <c r="A10" s="29"/>
      <c r="B10" s="30" t="s">
        <v>113</v>
      </c>
      <c r="C10" s="31" t="s">
        <v>114</v>
      </c>
      <c r="D10" s="31" t="s">
        <v>115</v>
      </c>
      <c r="E10" s="31" t="s">
        <v>116</v>
      </c>
    </row>
    <row r="11" spans="1:5" x14ac:dyDescent="0.25">
      <c r="A11" s="29"/>
      <c r="B11" s="30"/>
      <c r="C11" s="31"/>
      <c r="D11" s="31"/>
      <c r="E11" s="31"/>
    </row>
    <row r="12" spans="1:5" x14ac:dyDescent="0.25">
      <c r="A12" s="26">
        <v>1</v>
      </c>
      <c r="B12" s="27">
        <v>2</v>
      </c>
      <c r="C12" s="25" t="s">
        <v>1</v>
      </c>
      <c r="D12" s="25" t="s">
        <v>97</v>
      </c>
      <c r="E12" s="25" t="s">
        <v>117</v>
      </c>
    </row>
    <row r="13" spans="1:5" ht="28.5" x14ac:dyDescent="0.25">
      <c r="A13" s="3" t="s">
        <v>2</v>
      </c>
      <c r="B13" s="4" t="s">
        <v>3</v>
      </c>
      <c r="C13" s="17">
        <f>SUM(C14+C19+C24+C48)</f>
        <v>353745718.75</v>
      </c>
      <c r="D13" s="17">
        <f>SUM(D14+D19+D24)</f>
        <v>192780109</v>
      </c>
      <c r="E13" s="17">
        <f>SUM(E14+E19+E24)</f>
        <v>194139007</v>
      </c>
    </row>
    <row r="14" spans="1:5" ht="42.75" hidden="1" x14ac:dyDescent="0.25">
      <c r="A14" s="3" t="s">
        <v>4</v>
      </c>
      <c r="B14" s="4" t="s">
        <v>5</v>
      </c>
      <c r="C14" s="17">
        <f>C16</f>
        <v>0</v>
      </c>
      <c r="D14" s="17">
        <f>D16</f>
        <v>0</v>
      </c>
      <c r="E14" s="17">
        <f>E16</f>
        <v>0</v>
      </c>
    </row>
    <row r="15" spans="1:5" ht="45" hidden="1" x14ac:dyDescent="0.25">
      <c r="A15" s="5" t="s">
        <v>6</v>
      </c>
      <c r="B15" s="6" t="s">
        <v>7</v>
      </c>
      <c r="C15" s="6" t="s">
        <v>8</v>
      </c>
      <c r="D15" s="6" t="s">
        <v>8</v>
      </c>
      <c r="E15" s="6" t="s">
        <v>8</v>
      </c>
    </row>
    <row r="16" spans="1:5" ht="45" hidden="1" x14ac:dyDescent="0.25">
      <c r="A16" s="5" t="s">
        <v>9</v>
      </c>
      <c r="B16" s="6" t="s">
        <v>10</v>
      </c>
      <c r="C16" s="18">
        <f>C18</f>
        <v>0</v>
      </c>
      <c r="D16" s="18">
        <f>D18</f>
        <v>0</v>
      </c>
      <c r="E16" s="18">
        <f>E18</f>
        <v>0</v>
      </c>
    </row>
    <row r="17" spans="1:6" ht="45" hidden="1" x14ac:dyDescent="0.25">
      <c r="A17" s="5" t="s">
        <v>11</v>
      </c>
      <c r="B17" s="6" t="s">
        <v>12</v>
      </c>
      <c r="C17" s="18">
        <f>SUM(C18)</f>
        <v>0</v>
      </c>
      <c r="D17" s="18">
        <f>SUM(D18)</f>
        <v>0</v>
      </c>
      <c r="E17" s="18">
        <f>SUM(E18)</f>
        <v>0</v>
      </c>
    </row>
    <row r="18" spans="1:6" ht="45" hidden="1" x14ac:dyDescent="0.25">
      <c r="A18" s="5" t="s">
        <v>13</v>
      </c>
      <c r="B18" s="6" t="s">
        <v>14</v>
      </c>
      <c r="C18" s="18">
        <v>0</v>
      </c>
      <c r="D18" s="18">
        <v>0</v>
      </c>
      <c r="E18" s="18">
        <v>0</v>
      </c>
    </row>
    <row r="19" spans="1:6" ht="28.5" x14ac:dyDescent="0.25">
      <c r="A19" s="3" t="s">
        <v>15</v>
      </c>
      <c r="B19" s="4" t="s">
        <v>16</v>
      </c>
      <c r="C19" s="17">
        <f>SUM(C20+C22)</f>
        <v>392047209</v>
      </c>
      <c r="D19" s="17">
        <f>SUM(D20+D22)</f>
        <v>336425453</v>
      </c>
      <c r="E19" s="17">
        <f>SUM(E20+E22)</f>
        <v>267472319</v>
      </c>
    </row>
    <row r="20" spans="1:6" ht="30" hidden="1" x14ac:dyDescent="0.25">
      <c r="A20" s="5" t="s">
        <v>17</v>
      </c>
      <c r="B20" s="6" t="s">
        <v>18</v>
      </c>
      <c r="C20" s="18">
        <f>SUM(C21)</f>
        <v>392047209</v>
      </c>
      <c r="D20" s="18">
        <f>SUM(D21)</f>
        <v>527942750</v>
      </c>
      <c r="E20" s="18">
        <f>SUM(E21)</f>
        <v>460252428</v>
      </c>
    </row>
    <row r="21" spans="1:6" ht="30" x14ac:dyDescent="0.25">
      <c r="A21" s="5" t="s">
        <v>19</v>
      </c>
      <c r="B21" s="6" t="s">
        <v>107</v>
      </c>
      <c r="C21" s="18">
        <f>191517297-C28</f>
        <v>392047209</v>
      </c>
      <c r="D21" s="18">
        <f>192780109-D28-D23</f>
        <v>527942750</v>
      </c>
      <c r="E21" s="18">
        <f>194139007-E23-E28</f>
        <v>460252428</v>
      </c>
    </row>
    <row r="22" spans="1:6" ht="30" hidden="1" x14ac:dyDescent="0.25">
      <c r="A22" s="5" t="s">
        <v>20</v>
      </c>
      <c r="B22" s="6" t="s">
        <v>21</v>
      </c>
      <c r="C22" s="18">
        <f>SUM(C23)</f>
        <v>0</v>
      </c>
      <c r="D22" s="18">
        <f>SUM(D23)</f>
        <v>-191517297</v>
      </c>
      <c r="E22" s="18">
        <f>SUM(E23)</f>
        <v>-192780109</v>
      </c>
    </row>
    <row r="23" spans="1:6" ht="30" x14ac:dyDescent="0.25">
      <c r="A23" s="5" t="s">
        <v>22</v>
      </c>
      <c r="B23" s="6" t="s">
        <v>108</v>
      </c>
      <c r="C23" s="18">
        <v>0</v>
      </c>
      <c r="D23" s="18">
        <v>-191517297</v>
      </c>
      <c r="E23" s="18">
        <f>-D13</f>
        <v>-192780109</v>
      </c>
    </row>
    <row r="24" spans="1:6" s="9" customFormat="1" ht="28.5" x14ac:dyDescent="0.25">
      <c r="A24" s="7" t="s">
        <v>23</v>
      </c>
      <c r="B24" s="8" t="s">
        <v>24</v>
      </c>
      <c r="C24" s="17">
        <f>C25+C27</f>
        <v>-200529912</v>
      </c>
      <c r="D24" s="17">
        <f>D25+D27</f>
        <v>-143645344</v>
      </c>
      <c r="E24" s="17">
        <f>E25+E27</f>
        <v>-73333312</v>
      </c>
    </row>
    <row r="25" spans="1:6" s="9" customFormat="1" ht="30" hidden="1" x14ac:dyDescent="0.25">
      <c r="A25" s="10" t="s">
        <v>25</v>
      </c>
      <c r="B25" s="11" t="s">
        <v>26</v>
      </c>
      <c r="C25" s="18">
        <f>C26</f>
        <v>0</v>
      </c>
      <c r="D25" s="18">
        <f>D26</f>
        <v>0</v>
      </c>
      <c r="E25" s="18">
        <f>E26</f>
        <v>0</v>
      </c>
    </row>
    <row r="26" spans="1:6" s="9" customFormat="1" ht="30" x14ac:dyDescent="0.25">
      <c r="A26" s="10" t="s">
        <v>27</v>
      </c>
      <c r="B26" s="11" t="s">
        <v>105</v>
      </c>
      <c r="C26" s="18">
        <v>0</v>
      </c>
      <c r="D26" s="18">
        <v>0</v>
      </c>
      <c r="E26" s="18">
        <v>0</v>
      </c>
    </row>
    <row r="27" spans="1:6" s="9" customFormat="1" ht="45" hidden="1" x14ac:dyDescent="0.25">
      <c r="A27" s="10" t="s">
        <v>28</v>
      </c>
      <c r="B27" s="11" t="s">
        <v>29</v>
      </c>
      <c r="C27" s="18">
        <f>SUM(C28)</f>
        <v>-200529912</v>
      </c>
      <c r="D27" s="18">
        <f>SUM(D28)</f>
        <v>-143645344</v>
      </c>
      <c r="E27" s="18">
        <f>SUM(E28)</f>
        <v>-73333312</v>
      </c>
    </row>
    <row r="28" spans="1:6" s="9" customFormat="1" ht="45" x14ac:dyDescent="0.25">
      <c r="A28" s="10" t="s">
        <v>30</v>
      </c>
      <c r="B28" s="11" t="s">
        <v>106</v>
      </c>
      <c r="C28" s="18">
        <f>-127196568-73333344</f>
        <v>-200529912</v>
      </c>
      <c r="D28" s="18">
        <f>-70312000-73333344</f>
        <v>-143645344</v>
      </c>
      <c r="E28" s="18">
        <v>-73333312</v>
      </c>
      <c r="F28" s="22"/>
    </row>
    <row r="29" spans="1:6" s="9" customFormat="1" ht="28.5" hidden="1" x14ac:dyDescent="0.25">
      <c r="A29" s="7" t="s">
        <v>31</v>
      </c>
      <c r="B29" s="8" t="s">
        <v>32</v>
      </c>
      <c r="C29" s="20">
        <f>C30+C33+C36</f>
        <v>0</v>
      </c>
      <c r="D29" s="20">
        <f>D30+D33+D36</f>
        <v>0</v>
      </c>
      <c r="E29" s="20">
        <f>E30+E33+E36</f>
        <v>0</v>
      </c>
    </row>
    <row r="30" spans="1:6" s="9" customFormat="1" ht="30" hidden="1" x14ac:dyDescent="0.25">
      <c r="A30" s="10" t="s">
        <v>33</v>
      </c>
      <c r="B30" s="11" t="s">
        <v>34</v>
      </c>
      <c r="C30" s="21">
        <f>C31</f>
        <v>0</v>
      </c>
      <c r="D30" s="21">
        <f t="shared" ref="D30:E31" si="0">D31</f>
        <v>0</v>
      </c>
      <c r="E30" s="21">
        <f t="shared" si="0"/>
        <v>0</v>
      </c>
    </row>
    <row r="31" spans="1:6" s="9" customFormat="1" ht="30" hidden="1" x14ac:dyDescent="0.25">
      <c r="A31" s="10" t="s">
        <v>35</v>
      </c>
      <c r="B31" s="11" t="s">
        <v>36</v>
      </c>
      <c r="C31" s="21">
        <f>C32</f>
        <v>0</v>
      </c>
      <c r="D31" s="21">
        <f t="shared" si="0"/>
        <v>0</v>
      </c>
      <c r="E31" s="21">
        <f t="shared" si="0"/>
        <v>0</v>
      </c>
    </row>
    <row r="32" spans="1:6" s="9" customFormat="1" ht="45" hidden="1" x14ac:dyDescent="0.25">
      <c r="A32" s="10" t="s">
        <v>37</v>
      </c>
      <c r="B32" s="11" t="s">
        <v>38</v>
      </c>
      <c r="C32" s="21">
        <v>0</v>
      </c>
      <c r="D32" s="21">
        <v>0</v>
      </c>
      <c r="E32" s="21">
        <v>0</v>
      </c>
    </row>
    <row r="33" spans="1:5" s="9" customFormat="1" ht="30" hidden="1" x14ac:dyDescent="0.25">
      <c r="A33" s="10" t="s">
        <v>39</v>
      </c>
      <c r="B33" s="11" t="s">
        <v>40</v>
      </c>
      <c r="C33" s="21">
        <f>C34</f>
        <v>0</v>
      </c>
      <c r="D33" s="21">
        <f t="shared" ref="D33:E34" si="1">D34</f>
        <v>0</v>
      </c>
      <c r="E33" s="21">
        <f t="shared" si="1"/>
        <v>0</v>
      </c>
    </row>
    <row r="34" spans="1:5" s="9" customFormat="1" ht="90" hidden="1" x14ac:dyDescent="0.25">
      <c r="A34" s="10" t="s">
        <v>41</v>
      </c>
      <c r="B34" s="11" t="s">
        <v>42</v>
      </c>
      <c r="C34" s="21">
        <f>C35</f>
        <v>0</v>
      </c>
      <c r="D34" s="21">
        <f t="shared" si="1"/>
        <v>0</v>
      </c>
      <c r="E34" s="21">
        <f t="shared" si="1"/>
        <v>0</v>
      </c>
    </row>
    <row r="35" spans="1:5" s="9" customFormat="1" ht="90" hidden="1" x14ac:dyDescent="0.25">
      <c r="A35" s="10" t="s">
        <v>43</v>
      </c>
      <c r="B35" s="11" t="s">
        <v>44</v>
      </c>
      <c r="C35" s="21">
        <v>0</v>
      </c>
      <c r="D35" s="21">
        <v>0</v>
      </c>
      <c r="E35" s="21">
        <v>0</v>
      </c>
    </row>
    <row r="36" spans="1:5" s="9" customFormat="1" ht="30" hidden="1" x14ac:dyDescent="0.25">
      <c r="A36" s="10" t="s">
        <v>45</v>
      </c>
      <c r="B36" s="11" t="s">
        <v>46</v>
      </c>
      <c r="C36" s="21">
        <f>C37+C42</f>
        <v>0</v>
      </c>
      <c r="D36" s="21">
        <f>D37+D42</f>
        <v>0</v>
      </c>
      <c r="E36" s="21">
        <f>E37+E42</f>
        <v>0</v>
      </c>
    </row>
    <row r="37" spans="1:5" s="9" customFormat="1" ht="30" hidden="1" x14ac:dyDescent="0.25">
      <c r="A37" s="10" t="s">
        <v>47</v>
      </c>
      <c r="B37" s="11" t="s">
        <v>48</v>
      </c>
      <c r="C37" s="21">
        <f>C38+C40</f>
        <v>0</v>
      </c>
      <c r="D37" s="21">
        <f>D38+D40</f>
        <v>0</v>
      </c>
      <c r="E37" s="21">
        <f>E38+E40</f>
        <v>0</v>
      </c>
    </row>
    <row r="38" spans="1:5" s="9" customFormat="1" ht="30" hidden="1" x14ac:dyDescent="0.25">
      <c r="A38" s="10" t="s">
        <v>49</v>
      </c>
      <c r="B38" s="11" t="s">
        <v>50</v>
      </c>
      <c r="C38" s="21">
        <f>C39</f>
        <v>0</v>
      </c>
      <c r="D38" s="21">
        <f>D39</f>
        <v>0</v>
      </c>
      <c r="E38" s="21">
        <f>E39</f>
        <v>0</v>
      </c>
    </row>
    <row r="39" spans="1:5" s="9" customFormat="1" ht="45" hidden="1" x14ac:dyDescent="0.25">
      <c r="A39" s="10" t="s">
        <v>51</v>
      </c>
      <c r="B39" s="11" t="s">
        <v>52</v>
      </c>
      <c r="C39" s="21">
        <v>0</v>
      </c>
      <c r="D39" s="21">
        <v>0</v>
      </c>
      <c r="E39" s="21">
        <v>0</v>
      </c>
    </row>
    <row r="40" spans="1:5" s="9" customFormat="1" ht="45" hidden="1" x14ac:dyDescent="0.25">
      <c r="A40" s="10" t="s">
        <v>53</v>
      </c>
      <c r="B40" s="11" t="s">
        <v>54</v>
      </c>
      <c r="C40" s="21">
        <f>C41</f>
        <v>0</v>
      </c>
      <c r="D40" s="21">
        <f>D41</f>
        <v>0</v>
      </c>
      <c r="E40" s="21">
        <f>E41</f>
        <v>0</v>
      </c>
    </row>
    <row r="41" spans="1:5" s="9" customFormat="1" ht="60" hidden="1" x14ac:dyDescent="0.25">
      <c r="A41" s="10" t="s">
        <v>55</v>
      </c>
      <c r="B41" s="11" t="s">
        <v>56</v>
      </c>
      <c r="C41" s="21">
        <v>0</v>
      </c>
      <c r="D41" s="21">
        <v>0</v>
      </c>
      <c r="E41" s="21">
        <v>0</v>
      </c>
    </row>
    <row r="42" spans="1:5" s="9" customFormat="1" ht="30" hidden="1" x14ac:dyDescent="0.25">
      <c r="A42" s="10" t="s">
        <v>57</v>
      </c>
      <c r="B42" s="11" t="s">
        <v>58</v>
      </c>
      <c r="C42" s="21">
        <f>C43</f>
        <v>0</v>
      </c>
      <c r="D42" s="21">
        <f t="shared" ref="D42:E43" si="2">D43</f>
        <v>0</v>
      </c>
      <c r="E42" s="21">
        <f t="shared" si="2"/>
        <v>0</v>
      </c>
    </row>
    <row r="43" spans="1:5" s="9" customFormat="1" ht="30" hidden="1" x14ac:dyDescent="0.25">
      <c r="A43" s="10" t="s">
        <v>59</v>
      </c>
      <c r="B43" s="11" t="s">
        <v>60</v>
      </c>
      <c r="C43" s="21">
        <f>C44</f>
        <v>0</v>
      </c>
      <c r="D43" s="21">
        <f t="shared" si="2"/>
        <v>0</v>
      </c>
      <c r="E43" s="21">
        <f t="shared" si="2"/>
        <v>0</v>
      </c>
    </row>
    <row r="44" spans="1:5" s="9" customFormat="1" ht="45" hidden="1" x14ac:dyDescent="0.25">
      <c r="A44" s="10" t="s">
        <v>61</v>
      </c>
      <c r="B44" s="11" t="s">
        <v>62</v>
      </c>
      <c r="C44" s="21">
        <v>0</v>
      </c>
      <c r="D44" s="21">
        <v>0</v>
      </c>
      <c r="E44" s="21">
        <v>0</v>
      </c>
    </row>
    <row r="45" spans="1:5" s="9" customFormat="1" ht="30" hidden="1" x14ac:dyDescent="0.25">
      <c r="A45" s="10" t="s">
        <v>63</v>
      </c>
      <c r="B45" s="11" t="s">
        <v>64</v>
      </c>
      <c r="C45" s="21">
        <v>0</v>
      </c>
      <c r="D45" s="21">
        <v>0</v>
      </c>
      <c r="E45" s="21">
        <v>0</v>
      </c>
    </row>
    <row r="46" spans="1:5" s="9" customFormat="1" ht="30" hidden="1" x14ac:dyDescent="0.25">
      <c r="A46" s="10" t="s">
        <v>65</v>
      </c>
      <c r="B46" s="11" t="s">
        <v>66</v>
      </c>
      <c r="C46" s="21">
        <v>0</v>
      </c>
      <c r="D46" s="21">
        <v>0</v>
      </c>
      <c r="E46" s="21">
        <v>0</v>
      </c>
    </row>
    <row r="47" spans="1:5" s="9" customFormat="1" ht="30" hidden="1" x14ac:dyDescent="0.25">
      <c r="A47" s="10" t="s">
        <v>67</v>
      </c>
      <c r="B47" s="11" t="s">
        <v>68</v>
      </c>
      <c r="C47" s="21">
        <v>0</v>
      </c>
      <c r="D47" s="21">
        <v>0</v>
      </c>
      <c r="E47" s="21">
        <v>0</v>
      </c>
    </row>
    <row r="48" spans="1:5" s="9" customFormat="1" ht="28.5" x14ac:dyDescent="0.25">
      <c r="A48" s="7" t="s">
        <v>69</v>
      </c>
      <c r="B48" s="8" t="s">
        <v>70</v>
      </c>
      <c r="C48" s="17">
        <f>SUM(C49+C56)</f>
        <v>162228421.75</v>
      </c>
      <c r="D48" s="17">
        <f>SUM(D49+D56)</f>
        <v>0</v>
      </c>
      <c r="E48" s="17">
        <f>SUM(E49+E56)</f>
        <v>0</v>
      </c>
    </row>
    <row r="49" spans="1:5" s="9" customFormat="1" hidden="1" x14ac:dyDescent="0.25">
      <c r="A49" s="10" t="s">
        <v>71</v>
      </c>
      <c r="B49" s="11" t="s">
        <v>72</v>
      </c>
      <c r="C49" s="21">
        <f>C53+C50</f>
        <v>-8730414089.2999992</v>
      </c>
      <c r="D49" s="21">
        <f>D53+D50</f>
        <v>-6655819350</v>
      </c>
      <c r="E49" s="21">
        <f>E53+E50</f>
        <v>-6351672628</v>
      </c>
    </row>
    <row r="50" spans="1:5" s="9" customFormat="1" hidden="1" x14ac:dyDescent="0.25">
      <c r="A50" s="10" t="s">
        <v>73</v>
      </c>
      <c r="B50" s="11" t="s">
        <v>74</v>
      </c>
      <c r="C50" s="21">
        <f>C51</f>
        <v>0</v>
      </c>
      <c r="D50" s="21">
        <f t="shared" ref="D50:E51" si="3">D51</f>
        <v>0</v>
      </c>
      <c r="E50" s="21">
        <f t="shared" si="3"/>
        <v>0</v>
      </c>
    </row>
    <row r="51" spans="1:5" s="9" customFormat="1" ht="30" hidden="1" x14ac:dyDescent="0.25">
      <c r="A51" s="10" t="s">
        <v>75</v>
      </c>
      <c r="B51" s="11" t="s">
        <v>76</v>
      </c>
      <c r="C51" s="21">
        <f>C52</f>
        <v>0</v>
      </c>
      <c r="D51" s="21">
        <f t="shared" si="3"/>
        <v>0</v>
      </c>
      <c r="E51" s="21">
        <f t="shared" si="3"/>
        <v>0</v>
      </c>
    </row>
    <row r="52" spans="1:5" s="9" customFormat="1" ht="30" hidden="1" x14ac:dyDescent="0.25">
      <c r="A52" s="10" t="s">
        <v>77</v>
      </c>
      <c r="B52" s="11" t="s">
        <v>78</v>
      </c>
      <c r="C52" s="21"/>
      <c r="D52" s="21">
        <v>0</v>
      </c>
      <c r="E52" s="21">
        <v>0</v>
      </c>
    </row>
    <row r="53" spans="1:5" s="9" customFormat="1" hidden="1" x14ac:dyDescent="0.25">
      <c r="A53" s="10" t="s">
        <v>79</v>
      </c>
      <c r="B53" s="11" t="s">
        <v>98</v>
      </c>
      <c r="C53" s="21">
        <f>C54</f>
        <v>-8730414089.2999992</v>
      </c>
      <c r="D53" s="21">
        <f t="shared" ref="D53:E54" si="4">D54</f>
        <v>-6655819350</v>
      </c>
      <c r="E53" s="21">
        <f t="shared" si="4"/>
        <v>-6351672628</v>
      </c>
    </row>
    <row r="54" spans="1:5" s="9" customFormat="1" hidden="1" x14ac:dyDescent="0.25">
      <c r="A54" s="10" t="s">
        <v>80</v>
      </c>
      <c r="B54" s="11" t="s">
        <v>99</v>
      </c>
      <c r="C54" s="21">
        <f>C55</f>
        <v>-8730414089.2999992</v>
      </c>
      <c r="D54" s="21">
        <f t="shared" si="4"/>
        <v>-6655819350</v>
      </c>
      <c r="E54" s="21">
        <f t="shared" si="4"/>
        <v>-6351672628</v>
      </c>
    </row>
    <row r="55" spans="1:5" s="9" customFormat="1" ht="30" x14ac:dyDescent="0.25">
      <c r="A55" s="10" t="s">
        <v>81</v>
      </c>
      <c r="B55" s="11" t="s">
        <v>100</v>
      </c>
      <c r="C55" s="18">
        <f>-8338366880.3-C26-C21</f>
        <v>-8730414089.2999992</v>
      </c>
      <c r="D55" s="18">
        <f>-6127876600-D26-D21</f>
        <v>-6655819350</v>
      </c>
      <c r="E55" s="18">
        <f>-5891420200-E26-E21</f>
        <v>-6351672628</v>
      </c>
    </row>
    <row r="56" spans="1:5" s="9" customFormat="1" hidden="1" x14ac:dyDescent="0.25">
      <c r="A56" s="10" t="s">
        <v>82</v>
      </c>
      <c r="B56" s="11" t="s">
        <v>83</v>
      </c>
      <c r="C56" s="18">
        <f>C57+C60</f>
        <v>8892642511.0499992</v>
      </c>
      <c r="D56" s="18">
        <f>D57+D60</f>
        <v>6655819350</v>
      </c>
      <c r="E56" s="18">
        <f>E57+E60</f>
        <v>6351672628</v>
      </c>
    </row>
    <row r="57" spans="1:5" s="9" customFormat="1" hidden="1" x14ac:dyDescent="0.25">
      <c r="A57" s="10" t="s">
        <v>84</v>
      </c>
      <c r="B57" s="11" t="s">
        <v>85</v>
      </c>
      <c r="C57" s="18">
        <f>C58</f>
        <v>0</v>
      </c>
      <c r="D57" s="18">
        <f t="shared" ref="D57:E58" si="5">D58</f>
        <v>0</v>
      </c>
      <c r="E57" s="18">
        <f t="shared" si="5"/>
        <v>0</v>
      </c>
    </row>
    <row r="58" spans="1:5" s="9" customFormat="1" hidden="1" x14ac:dyDescent="0.25">
      <c r="A58" s="10" t="s">
        <v>86</v>
      </c>
      <c r="B58" s="11" t="s">
        <v>87</v>
      </c>
      <c r="C58" s="18">
        <f>C59</f>
        <v>0</v>
      </c>
      <c r="D58" s="18">
        <f t="shared" si="5"/>
        <v>0</v>
      </c>
      <c r="E58" s="18">
        <f t="shared" si="5"/>
        <v>0</v>
      </c>
    </row>
    <row r="59" spans="1:5" s="9" customFormat="1" ht="30" hidden="1" x14ac:dyDescent="0.25">
      <c r="A59" s="10" t="s">
        <v>88</v>
      </c>
      <c r="B59" s="11" t="s">
        <v>89</v>
      </c>
      <c r="C59" s="18">
        <v>0</v>
      </c>
      <c r="D59" s="18"/>
      <c r="E59" s="18"/>
    </row>
    <row r="60" spans="1:5" s="9" customFormat="1" hidden="1" x14ac:dyDescent="0.25">
      <c r="A60" s="10" t="s">
        <v>90</v>
      </c>
      <c r="B60" s="11" t="s">
        <v>91</v>
      </c>
      <c r="C60" s="18">
        <f>C61-C63</f>
        <v>8892642511.0499992</v>
      </c>
      <c r="D60" s="18">
        <f>SUM(D62+D64)</f>
        <v>6655819350</v>
      </c>
      <c r="E60" s="18">
        <f>E61-E63</f>
        <v>6351672628</v>
      </c>
    </row>
    <row r="61" spans="1:5" s="9" customFormat="1" hidden="1" x14ac:dyDescent="0.25">
      <c r="A61" s="10" t="s">
        <v>92</v>
      </c>
      <c r="B61" s="11" t="s">
        <v>101</v>
      </c>
      <c r="C61" s="18">
        <f>SUM(C62)</f>
        <v>8892642511.0499992</v>
      </c>
      <c r="D61" s="18">
        <f>SUM(D62)</f>
        <v>6655819350</v>
      </c>
      <c r="E61" s="18">
        <f>SUM(E62)</f>
        <v>6351672628</v>
      </c>
    </row>
    <row r="62" spans="1:5" s="9" customFormat="1" ht="30" x14ac:dyDescent="0.25">
      <c r="A62" s="10" t="s">
        <v>93</v>
      </c>
      <c r="B62" s="11" t="s">
        <v>102</v>
      </c>
      <c r="C62" s="18">
        <f>8692112599.05-C23-C28</f>
        <v>8892642511.0499992</v>
      </c>
      <c r="D62" s="18">
        <f>6320656709-D23-D28</f>
        <v>6655819350</v>
      </c>
      <c r="E62" s="18">
        <f>6085559207-E23-E28</f>
        <v>6351672628</v>
      </c>
    </row>
    <row r="63" spans="1:5" s="9" customFormat="1" hidden="1" x14ac:dyDescent="0.25">
      <c r="A63" s="10" t="s">
        <v>90</v>
      </c>
      <c r="B63" s="11" t="s">
        <v>103</v>
      </c>
      <c r="C63" s="18">
        <f>SUM(C64)</f>
        <v>0</v>
      </c>
      <c r="D63" s="18">
        <f>SUM(D64)</f>
        <v>0</v>
      </c>
      <c r="E63" s="18">
        <f>SUM(E64)</f>
        <v>0</v>
      </c>
    </row>
    <row r="64" spans="1:5" s="9" customFormat="1" ht="30" hidden="1" x14ac:dyDescent="0.25">
      <c r="A64" s="10" t="s">
        <v>94</v>
      </c>
      <c r="B64" s="11" t="s">
        <v>104</v>
      </c>
      <c r="C64" s="18">
        <v>0</v>
      </c>
      <c r="D64" s="18"/>
      <c r="E64" s="18">
        <v>0</v>
      </c>
    </row>
    <row r="65" spans="1:5" hidden="1" x14ac:dyDescent="0.25">
      <c r="A65" s="3" t="s">
        <v>95</v>
      </c>
      <c r="B65" s="4" t="s">
        <v>96</v>
      </c>
      <c r="C65" s="17">
        <f>C13+C48</f>
        <v>515974140.5</v>
      </c>
      <c r="D65" s="17">
        <f>D13+D48</f>
        <v>192780109</v>
      </c>
      <c r="E65" s="17">
        <f>E13+E48</f>
        <v>194139007</v>
      </c>
    </row>
    <row r="71" spans="1:5" x14ac:dyDescent="0.25">
      <c r="A71" s="12"/>
    </row>
    <row r="72" spans="1:5" x14ac:dyDescent="0.25">
      <c r="A72" s="12"/>
    </row>
  </sheetData>
  <mergeCells count="7">
    <mergeCell ref="A6:E7"/>
    <mergeCell ref="A9:A11"/>
    <mergeCell ref="C9:E9"/>
    <mergeCell ref="B10:B11"/>
    <mergeCell ref="C10:C11"/>
    <mergeCell ref="D10:D11"/>
    <mergeCell ref="E10:E11"/>
  </mergeCells>
  <pageMargins left="0.9055118110236221" right="0" top="0.55118110236220474" bottom="0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2025-10-14T07:08:18Z</dcterms:modified>
</cp:coreProperties>
</file>