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1 год\3. девять месяцев 2021 года\Дума\пояснительная записка на 01.10.2021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  <sheet name="пр по МП с 2020" sheetId="5" state="hidden" r:id="rId3"/>
  </sheets>
  <definedNames>
    <definedName name="_xlnm.Print_Titles" localSheetId="1">'пр по МП'!$4:$8</definedName>
    <definedName name="_xlnm.Print_Titles" localSheetId="0">'пр по МП (2)'!$4:$8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9" i="5"/>
  <c r="M10" i="5" l="1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9" i="5"/>
  <c r="L9" i="2"/>
  <c r="M32" i="5"/>
  <c r="I31" i="5"/>
  <c r="I33" i="5" s="1"/>
  <c r="L31" i="5"/>
  <c r="K31" i="5"/>
  <c r="K33" i="5" s="1"/>
  <c r="J31" i="5"/>
  <c r="J33" i="5" s="1"/>
  <c r="M31" i="5" l="1"/>
  <c r="M33" i="5"/>
  <c r="L33" i="5"/>
  <c r="K10" i="2"/>
  <c r="K11" i="2"/>
  <c r="I31" i="2" l="1"/>
  <c r="L16" i="2" l="1"/>
  <c r="K9" i="2" l="1"/>
  <c r="L10" i="2"/>
  <c r="L11" i="2"/>
  <c r="K12" i="2"/>
  <c r="L12" i="2"/>
  <c r="K13" i="2"/>
  <c r="L13" i="2"/>
  <c r="K14" i="2"/>
  <c r="L14" i="2"/>
  <c r="K15" i="2"/>
  <c r="L15" i="2"/>
  <c r="K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H36" i="4" l="1"/>
  <c r="H34" i="4"/>
  <c r="H33" i="4"/>
  <c r="H37" i="4" s="1"/>
  <c r="K32" i="2" l="1"/>
  <c r="L32" i="2"/>
  <c r="H31" i="2" l="1"/>
  <c r="H33" i="2" s="1"/>
  <c r="J31" i="2" l="1"/>
  <c r="J33" i="2" s="1"/>
  <c r="I33" i="2"/>
  <c r="K31" i="2" l="1"/>
  <c r="L31" i="2"/>
  <c r="L33" i="2" l="1"/>
  <c r="K33" i="2"/>
</calcChain>
</file>

<file path=xl/sharedStrings.xml><?xml version="1.0" encoding="utf-8"?>
<sst xmlns="http://schemas.openxmlformats.org/spreadsheetml/2006/main" count="136" uniqueCount="98">
  <si>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</si>
  <si>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</si>
  <si>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</si>
  <si>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</si>
  <si>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</si>
  <si>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</si>
  <si>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</si>
  <si>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</si>
  <si>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</si>
  <si>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</si>
  <si>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</si>
  <si>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</si>
  <si>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</si>
  <si>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</si>
  <si>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</si>
  <si>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</si>
  <si>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</si>
  <si>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</si>
  <si>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</si>
  <si>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</si>
  <si>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</si>
  <si>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</si>
  <si>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</si>
  <si>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</si>
  <si>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</si>
  <si>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</si>
  <si>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</si>
  <si>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</si>
  <si>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</si>
  <si>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</si>
  <si>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</si>
  <si>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</si>
  <si>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</si>
  <si>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</si>
  <si>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</si>
  <si>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</si>
  <si>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</si>
  <si>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</si>
  <si>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</si>
  <si>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>Утверждено решением Думы    города Мегиона от 18.12.2020 №37 (тыс.рублей)</t>
  </si>
  <si>
    <t>Развитие систем гражданской защиты населения города Мегиона на 2019-2025 годы</t>
  </si>
  <si>
    <t>Наименование муниципальной программы</t>
  </si>
  <si>
    <t>Поддержка и развитие малого и среднего предпринимательства на территории города Мегиона на 2019-2025 годы</t>
  </si>
  <si>
    <t xml:space="preserve"> Развитие гражданского общества на территории города Мегиона  на 2020-2025 годы</t>
  </si>
  <si>
    <t>Управление муниципальными финансами в городе Мегионе на 2019-2025 годы</t>
  </si>
  <si>
    <t>Культурное пространство в городе Мегионе на 2019-2025 годы</t>
  </si>
  <si>
    <t>Развитие муниципальной службы в городе Мегионе на 2019-2025 годы</t>
  </si>
  <si>
    <t>Информационное обеспечение деятельности органов местного самоуправления города Мегиона на 2019-2025 год</t>
  </si>
  <si>
    <t>Улучшение условий и охраны труда в  городе Мегионе на 2019-2025 годы</t>
  </si>
  <si>
    <t>Управление муниципальным имуществом города Мегиона в 2019-2025 годах</t>
  </si>
  <si>
    <t>Развитие физической культуры и спорта в городе Мегионе на 2019 -2025 годы</t>
  </si>
  <si>
    <t xml:space="preserve"> Развитие жилищной сферы на территории города Мегиона в 2019-2025 годах</t>
  </si>
  <si>
    <t>Развитие информационного общества на территории города Мегиона на 2019-2025 годы</t>
  </si>
  <si>
    <t>Развитие транспортной системы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</si>
  <si>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</si>
  <si>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Мероприятия в области градостроительной деятельности города Мегиона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</si>
  <si>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</si>
  <si>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</si>
  <si>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</si>
  <si>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Развитие системы образования  и молодежной политики 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</si>
  <si>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</si>
  <si>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муниципального управления на 2019-2025 годы</t>
  </si>
  <si>
    <t>Формирование современной городской среды города Мегиона на 2019-2025 годы</t>
  </si>
  <si>
    <t>Исполнено на 01.10.2021  (тыс.рублей)</t>
  </si>
  <si>
    <t>Показатели сводной бюджетной росписи на 01.10.2021 (тыс.рублей)</t>
  </si>
  <si>
    <t>% исполнения к утвержденному плану на 01.10.2021 года</t>
  </si>
  <si>
    <t>% исполнения к уточненному плану на 01.10.2021 года</t>
  </si>
  <si>
    <t>КЦСР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</si>
  <si>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</si>
  <si>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</si>
  <si>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</si>
  <si>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</si>
  <si>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</si>
  <si>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</si>
  <si>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</si>
  <si>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</si>
  <si>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09.0.00.00000</t>
  </si>
  <si>
    <t>10.0.00.00000</t>
  </si>
  <si>
    <t>11.0.00.00000</t>
  </si>
  <si>
    <t>12.0.00.00000</t>
  </si>
  <si>
    <t>13.0.00.00000</t>
  </si>
  <si>
    <t>14.0.00.00000</t>
  </si>
  <si>
    <t>15.0.00.00000</t>
  </si>
  <si>
    <t>16.0.00.00000</t>
  </si>
  <si>
    <t>17.0.00.00000</t>
  </si>
  <si>
    <t>18.0.00.00000</t>
  </si>
  <si>
    <t>20.0.00.00000</t>
  </si>
  <si>
    <t>21.0.00.00000</t>
  </si>
  <si>
    <t>22.0.00.00000</t>
  </si>
  <si>
    <t>23.0.00.00000</t>
  </si>
  <si>
    <t>(тыс.рублей)</t>
  </si>
  <si>
    <t xml:space="preserve">Исполнено за 9 месяцев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01.10.2021)  </t>
  </si>
  <si>
    <t>Темп роста (2021/2020), %</t>
  </si>
  <si>
    <t>2021 год</t>
  </si>
  <si>
    <r>
      <t xml:space="preserve">Сведения об исполнении бюджета муниципального образования Мегион за </t>
    </r>
    <r>
      <rPr>
        <b/>
        <u/>
        <sz val="12"/>
        <rFont val="Times New Roman"/>
        <family val="1"/>
        <charset val="204"/>
      </rPr>
      <t xml:space="preserve">девять месяцев 2021 года </t>
    </r>
    <r>
      <rPr>
        <sz val="12"/>
        <rFont val="Times New Roman"/>
        <family val="1"/>
        <charset val="204"/>
      </rPr>
      <t xml:space="preserve"> по расходам в разрезе муниципальных программ в сравнении с запланированными значениями на соответствующий период</t>
    </r>
  </si>
  <si>
    <t xml:space="preserve">Утвержденый план на год (решение Думы города Мегиона от 18.12.2020 №37) </t>
  </si>
  <si>
    <t xml:space="preserve">Исполнено за девять месяцев 2020 года  </t>
  </si>
  <si>
    <t xml:space="preserve">Уточненный план на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на 01.10.2021)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</si>
</sst>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  <numFmt numFmtId="169" formatCode="* #,##0.00;* \-#,##0.00;* &quot;-&quot;??;@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/>
    <xf numFmtId="169" fontId="1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164" fontId="5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/>
    <xf numFmtId="0" fontId="3" fillId="0" borderId="0" xfId="1" applyFont="1" applyFill="1" applyAlignment="1" applyProtection="1">
      <alignment horizontal="center"/>
      <protection hidden="1"/>
    </xf>
    <xf numFmtId="0" fontId="4" fillId="0" borderId="13" xfId="1" applyNumberFormat="1" applyFont="1" applyFill="1" applyBorder="1" applyAlignment="1" applyProtection="1">
      <alignment horizontal="left" vertical="center"/>
      <protection hidden="1"/>
    </xf>
    <xf numFmtId="0" fontId="5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center"/>
      <protection hidden="1"/>
    </xf>
    <xf numFmtId="168" fontId="3" fillId="0" borderId="0" xfId="1" applyNumberFormat="1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 applyProtection="1">
      <alignment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0" xfId="1" applyNumberFormat="1" applyFont="1" applyFill="1" applyBorder="1" applyAlignment="1" applyProtection="1">
      <alignment horizontal="center" vertical="center"/>
      <protection hidden="1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0" borderId="1" xfId="1" applyNumberFormat="1" applyFont="1" applyFill="1" applyBorder="1" applyAlignment="1" applyProtection="1">
      <alignment horizontal="center" vertical="center"/>
      <protection hidden="1"/>
    </xf>
    <xf numFmtId="167" fontId="13" fillId="0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4" xfId="1" applyNumberFormat="1" applyFont="1" applyFill="1" applyBorder="1" applyAlignment="1" applyProtection="1">
      <alignment horizontal="center" vertical="center"/>
      <protection hidden="1"/>
    </xf>
    <xf numFmtId="167" fontId="13" fillId="0" borderId="4" xfId="1" applyNumberFormat="1" applyFont="1" applyFill="1" applyBorder="1" applyAlignment="1" applyProtection="1">
      <alignment horizontal="center" vertical="center"/>
      <protection hidden="1"/>
    </xf>
    <xf numFmtId="164" fontId="3" fillId="0" borderId="2" xfId="3" applyNumberFormat="1" applyFont="1" applyFill="1" applyBorder="1" applyAlignment="1" applyProtection="1">
      <alignment horizontal="center" vertical="center"/>
      <protection hidden="1"/>
    </xf>
    <xf numFmtId="164" fontId="3" fillId="0" borderId="1" xfId="3" applyNumberFormat="1" applyFont="1" applyFill="1" applyBorder="1" applyAlignment="1" applyProtection="1">
      <alignment horizontal="center" vertical="center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6" xfId="1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4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5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" applyNumberFormat="1" applyFont="1" applyFill="1" applyAlignment="1" applyProtection="1">
      <alignment horizont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30" xfId="1" applyNumberFormat="1" applyFont="1" applyFill="1" applyBorder="1" applyAlignment="1" applyProtection="1">
      <alignment horizontal="center" vertical="center"/>
      <protection hidden="1"/>
    </xf>
    <xf numFmtId="0" fontId="5" fillId="0" borderId="31" xfId="1" applyNumberFormat="1" applyFont="1" applyFill="1" applyBorder="1" applyAlignment="1" applyProtection="1">
      <alignment horizontal="center" vertical="center"/>
      <protection hidden="1"/>
    </xf>
    <xf numFmtId="0" fontId="5" fillId="0" borderId="32" xfId="1" applyNumberFormat="1" applyFont="1" applyFill="1" applyBorder="1" applyAlignment="1" applyProtection="1">
      <alignment horizontal="center" vertical="center"/>
      <protection hidden="1"/>
    </xf>
    <xf numFmtId="0" fontId="5" fillId="0" borderId="31" xfId="1" applyNumberFormat="1" applyFont="1" applyFill="1" applyBorder="1" applyAlignment="1" applyProtection="1">
      <alignment horizontal="center" vertical="center"/>
      <protection hidden="1"/>
    </xf>
    <xf numFmtId="0" fontId="5" fillId="0" borderId="33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3" xfId="1" applyNumberFormat="1" applyFont="1" applyFill="1" applyBorder="1" applyAlignment="1" applyProtection="1">
      <alignment horizontal="center" vertical="center"/>
      <protection hidden="1"/>
    </xf>
    <xf numFmtId="167" fontId="3" fillId="0" borderId="34" xfId="1" applyNumberFormat="1" applyFont="1" applyFill="1" applyBorder="1" applyAlignment="1" applyProtection="1">
      <alignment horizontal="center" vertical="center"/>
      <protection hidden="1"/>
    </xf>
    <xf numFmtId="167" fontId="13" fillId="0" borderId="3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3" customWidth="1"/>
    <col min="9" max="238" width="9.140625" style="1" customWidth="1"/>
    <col min="239" max="16384" width="9.140625" style="1"/>
  </cols>
  <sheetData>
    <row r="2" spans="1:8" ht="33" customHeight="1" x14ac:dyDescent="0.2">
      <c r="A2" s="4"/>
      <c r="B2" s="4"/>
      <c r="C2" s="4"/>
      <c r="D2" s="4"/>
      <c r="E2" s="4"/>
      <c r="F2" s="5"/>
      <c r="G2" s="70" t="s">
        <v>33</v>
      </c>
      <c r="H2" s="70"/>
    </row>
    <row r="3" spans="1:8" ht="12.75" customHeight="1" thickBot="1" x14ac:dyDescent="0.25">
      <c r="A3" s="4"/>
      <c r="B3" s="4"/>
      <c r="C3" s="4"/>
      <c r="D3" s="6"/>
      <c r="E3" s="6"/>
      <c r="F3" s="7"/>
      <c r="G3" s="7"/>
      <c r="H3" s="8"/>
    </row>
    <row r="4" spans="1:8" s="10" customFormat="1" ht="30.75" customHeight="1" x14ac:dyDescent="0.2">
      <c r="A4" s="9"/>
      <c r="B4" s="71" t="s">
        <v>7</v>
      </c>
      <c r="C4" s="72"/>
      <c r="D4" s="72"/>
      <c r="E4" s="72"/>
      <c r="F4" s="72"/>
      <c r="G4" s="72"/>
      <c r="H4" s="72" t="s">
        <v>34</v>
      </c>
    </row>
    <row r="5" spans="1:8" s="10" customFormat="1" ht="11.25" customHeight="1" x14ac:dyDescent="0.2">
      <c r="A5" s="9"/>
      <c r="B5" s="73"/>
      <c r="C5" s="74"/>
      <c r="D5" s="74"/>
      <c r="E5" s="74"/>
      <c r="F5" s="74"/>
      <c r="G5" s="74"/>
      <c r="H5" s="74"/>
    </row>
    <row r="6" spans="1:8" s="10" customFormat="1" ht="51" customHeight="1" thickBot="1" x14ac:dyDescent="0.25">
      <c r="A6" s="9"/>
      <c r="B6" s="75"/>
      <c r="C6" s="76"/>
      <c r="D6" s="76"/>
      <c r="E6" s="76"/>
      <c r="F6" s="76"/>
      <c r="G6" s="76"/>
      <c r="H6" s="76"/>
    </row>
    <row r="7" spans="1:8" s="10" customFormat="1" ht="12.75" hidden="1" customHeight="1" x14ac:dyDescent="0.2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28"/>
    </row>
    <row r="8" spans="1:8" s="13" customFormat="1" ht="12.75" customHeight="1" x14ac:dyDescent="0.2">
      <c r="A8" s="12"/>
      <c r="B8" s="77">
        <v>1</v>
      </c>
      <c r="C8" s="78"/>
      <c r="D8" s="78"/>
      <c r="E8" s="78"/>
      <c r="F8" s="78"/>
      <c r="G8" s="78"/>
      <c r="H8" s="30">
        <v>4</v>
      </c>
    </row>
    <row r="9" spans="1:8" s="10" customFormat="1" ht="21.75" hidden="1" customHeight="1" x14ac:dyDescent="0.2">
      <c r="A9" s="9"/>
      <c r="B9" s="59" t="s">
        <v>11</v>
      </c>
      <c r="C9" s="60"/>
      <c r="D9" s="60"/>
      <c r="E9" s="60"/>
      <c r="F9" s="60"/>
      <c r="G9" s="60"/>
      <c r="H9" s="14">
        <v>18858.2</v>
      </c>
    </row>
    <row r="10" spans="1:8" s="10" customFormat="1" ht="48.75" hidden="1" customHeight="1" x14ac:dyDescent="0.2">
      <c r="A10" s="9"/>
      <c r="B10" s="59" t="s">
        <v>12</v>
      </c>
      <c r="C10" s="60"/>
      <c r="D10" s="60"/>
      <c r="E10" s="60"/>
      <c r="F10" s="60"/>
      <c r="G10" s="60"/>
      <c r="H10" s="14">
        <v>1719</v>
      </c>
    </row>
    <row r="11" spans="1:8" s="10" customFormat="1" ht="39" hidden="1" customHeight="1" x14ac:dyDescent="0.2">
      <c r="A11" s="9"/>
      <c r="B11" s="59" t="s">
        <v>13</v>
      </c>
      <c r="C11" s="60"/>
      <c r="D11" s="60"/>
      <c r="E11" s="60"/>
      <c r="F11" s="60"/>
      <c r="G11" s="60"/>
      <c r="H11" s="14">
        <v>2749.4</v>
      </c>
    </row>
    <row r="12" spans="1:8" s="10" customFormat="1" ht="36" hidden="1" customHeight="1" x14ac:dyDescent="0.2">
      <c r="A12" s="9"/>
      <c r="B12" s="59" t="s">
        <v>14</v>
      </c>
      <c r="C12" s="60"/>
      <c r="D12" s="60"/>
      <c r="E12" s="60"/>
      <c r="F12" s="60"/>
      <c r="G12" s="60"/>
      <c r="H12" s="14">
        <v>0</v>
      </c>
    </row>
    <row r="13" spans="1:8" s="10" customFormat="1" ht="25.5" hidden="1" customHeight="1" x14ac:dyDescent="0.2">
      <c r="A13" s="9"/>
      <c r="B13" s="59" t="s">
        <v>15</v>
      </c>
      <c r="C13" s="60"/>
      <c r="D13" s="60"/>
      <c r="E13" s="60"/>
      <c r="F13" s="60"/>
      <c r="G13" s="60"/>
      <c r="H13" s="14">
        <v>22826.5</v>
      </c>
    </row>
    <row r="14" spans="1:8" s="10" customFormat="1" ht="38.25" hidden="1" customHeight="1" x14ac:dyDescent="0.2">
      <c r="A14" s="9"/>
      <c r="B14" s="59" t="s">
        <v>16</v>
      </c>
      <c r="C14" s="60"/>
      <c r="D14" s="60"/>
      <c r="E14" s="60"/>
      <c r="F14" s="60"/>
      <c r="G14" s="60"/>
      <c r="H14" s="14">
        <v>209520.5</v>
      </c>
    </row>
    <row r="15" spans="1:8" s="10" customFormat="1" ht="40.5" hidden="1" customHeight="1" x14ac:dyDescent="0.2">
      <c r="A15" s="9"/>
      <c r="B15" s="59" t="s">
        <v>17</v>
      </c>
      <c r="C15" s="60"/>
      <c r="D15" s="60"/>
      <c r="E15" s="60"/>
      <c r="F15" s="60"/>
      <c r="G15" s="60"/>
      <c r="H15" s="14">
        <v>49.8</v>
      </c>
    </row>
    <row r="16" spans="1:8" s="10" customFormat="1" ht="42" hidden="1" customHeight="1" x14ac:dyDescent="0.2">
      <c r="A16" s="9"/>
      <c r="B16" s="59" t="s">
        <v>18</v>
      </c>
      <c r="C16" s="60"/>
      <c r="D16" s="60"/>
      <c r="E16" s="60"/>
      <c r="F16" s="60"/>
      <c r="G16" s="60"/>
      <c r="H16" s="14">
        <v>7769.7</v>
      </c>
    </row>
    <row r="17" spans="1:11" s="10" customFormat="1" ht="105.75" hidden="1" customHeight="1" x14ac:dyDescent="0.2">
      <c r="A17" s="9"/>
      <c r="B17" s="59" t="s">
        <v>19</v>
      </c>
      <c r="C17" s="60"/>
      <c r="D17" s="60"/>
      <c r="E17" s="60"/>
      <c r="F17" s="60"/>
      <c r="G17" s="60"/>
      <c r="H17" s="14">
        <v>135384</v>
      </c>
      <c r="K17" s="25"/>
    </row>
    <row r="18" spans="1:11" s="10" customFormat="1" ht="32.25" hidden="1" customHeight="1" x14ac:dyDescent="0.2">
      <c r="A18" s="9"/>
      <c r="B18" s="31"/>
      <c r="C18" s="32"/>
      <c r="D18" s="32"/>
      <c r="E18" s="32"/>
      <c r="F18" s="66" t="s">
        <v>1</v>
      </c>
      <c r="G18" s="66"/>
      <c r="H18" s="14"/>
    </row>
    <row r="19" spans="1:11" s="10" customFormat="1" ht="34.5" hidden="1" customHeight="1" x14ac:dyDescent="0.2">
      <c r="A19" s="9"/>
      <c r="B19" s="31"/>
      <c r="C19" s="32"/>
      <c r="D19" s="32"/>
      <c r="E19" s="32"/>
      <c r="F19" s="66" t="s">
        <v>0</v>
      </c>
      <c r="G19" s="66"/>
      <c r="H19" s="14"/>
    </row>
    <row r="20" spans="1:11" s="10" customFormat="1" ht="27.75" hidden="1" customHeight="1" x14ac:dyDescent="0.2">
      <c r="A20" s="9"/>
      <c r="B20" s="59" t="s">
        <v>20</v>
      </c>
      <c r="C20" s="60"/>
      <c r="D20" s="60"/>
      <c r="E20" s="60"/>
      <c r="F20" s="60"/>
      <c r="G20" s="60"/>
      <c r="H20" s="14">
        <v>31771.1</v>
      </c>
    </row>
    <row r="21" spans="1:11" s="10" customFormat="1" ht="111.75" hidden="1" customHeight="1" x14ac:dyDescent="0.2">
      <c r="A21" s="9"/>
      <c r="B21" s="59" t="s">
        <v>21</v>
      </c>
      <c r="C21" s="60"/>
      <c r="D21" s="60"/>
      <c r="E21" s="60"/>
      <c r="F21" s="60"/>
      <c r="G21" s="60"/>
      <c r="H21" s="14">
        <v>105911.6</v>
      </c>
    </row>
    <row r="22" spans="1:11" s="10" customFormat="1" ht="29.25" hidden="1" customHeight="1" x14ac:dyDescent="0.2">
      <c r="A22" s="9"/>
      <c r="B22" s="59" t="s">
        <v>22</v>
      </c>
      <c r="C22" s="60"/>
      <c r="D22" s="60"/>
      <c r="E22" s="60"/>
      <c r="F22" s="60"/>
      <c r="G22" s="60"/>
      <c r="H22" s="14">
        <v>14715.5</v>
      </c>
    </row>
    <row r="23" spans="1:11" s="10" customFormat="1" ht="72" hidden="1" customHeight="1" x14ac:dyDescent="0.2">
      <c r="A23" s="9"/>
      <c r="B23" s="59" t="s">
        <v>23</v>
      </c>
      <c r="C23" s="60"/>
      <c r="D23" s="60"/>
      <c r="E23" s="60"/>
      <c r="F23" s="60"/>
      <c r="G23" s="60"/>
      <c r="H23" s="14">
        <v>96169.8</v>
      </c>
    </row>
    <row r="24" spans="1:11" s="10" customFormat="1" ht="69.75" hidden="1" customHeight="1" x14ac:dyDescent="0.2">
      <c r="A24" s="9"/>
      <c r="B24" s="59" t="s">
        <v>24</v>
      </c>
      <c r="C24" s="60"/>
      <c r="D24" s="60"/>
      <c r="E24" s="60"/>
      <c r="F24" s="60"/>
      <c r="G24" s="60"/>
      <c r="H24" s="14">
        <v>22038.7</v>
      </c>
    </row>
    <row r="25" spans="1:11" s="10" customFormat="1" ht="47.25" hidden="1" customHeight="1" x14ac:dyDescent="0.2">
      <c r="A25" s="9"/>
      <c r="B25" s="59" t="s">
        <v>25</v>
      </c>
      <c r="C25" s="60"/>
      <c r="D25" s="60"/>
      <c r="E25" s="60"/>
      <c r="F25" s="60"/>
      <c r="G25" s="60"/>
      <c r="H25" s="14">
        <v>0</v>
      </c>
    </row>
    <row r="26" spans="1:11" s="10" customFormat="1" ht="46.5" hidden="1" customHeight="1" x14ac:dyDescent="0.2">
      <c r="A26" s="9"/>
      <c r="B26" s="67" t="s">
        <v>26</v>
      </c>
      <c r="C26" s="68"/>
      <c r="D26" s="68"/>
      <c r="E26" s="68"/>
      <c r="F26" s="68"/>
      <c r="G26" s="69"/>
      <c r="H26" s="14">
        <v>0</v>
      </c>
    </row>
    <row r="27" spans="1:11" s="10" customFormat="1" ht="45.75" hidden="1" customHeight="1" x14ac:dyDescent="0.2">
      <c r="A27" s="9"/>
      <c r="B27" s="59" t="s">
        <v>27</v>
      </c>
      <c r="C27" s="60"/>
      <c r="D27" s="60"/>
      <c r="E27" s="60"/>
      <c r="F27" s="60"/>
      <c r="G27" s="60"/>
      <c r="H27" s="14">
        <v>62.1</v>
      </c>
    </row>
    <row r="28" spans="1:11" s="10" customFormat="1" ht="54" hidden="1" customHeight="1" x14ac:dyDescent="0.2">
      <c r="A28" s="9"/>
      <c r="B28" s="59" t="s">
        <v>28</v>
      </c>
      <c r="C28" s="60"/>
      <c r="D28" s="60"/>
      <c r="E28" s="60"/>
      <c r="F28" s="60"/>
      <c r="G28" s="60"/>
      <c r="H28" s="14">
        <v>20</v>
      </c>
      <c r="K28" s="24"/>
    </row>
    <row r="29" spans="1:11" s="10" customFormat="1" ht="43.5" hidden="1" customHeight="1" x14ac:dyDescent="0.2">
      <c r="A29" s="9"/>
      <c r="B29" s="59" t="s">
        <v>29</v>
      </c>
      <c r="C29" s="60"/>
      <c r="D29" s="60"/>
      <c r="E29" s="60"/>
      <c r="F29" s="60"/>
      <c r="G29" s="60"/>
      <c r="H29" s="14">
        <v>1173115.5</v>
      </c>
      <c r="K29" s="23"/>
    </row>
    <row r="30" spans="1:11" s="10" customFormat="1" ht="44.25" hidden="1" customHeight="1" x14ac:dyDescent="0.2">
      <c r="A30" s="9"/>
      <c r="B30" s="59" t="s">
        <v>30</v>
      </c>
      <c r="C30" s="60"/>
      <c r="D30" s="60"/>
      <c r="E30" s="60"/>
      <c r="F30" s="60"/>
      <c r="G30" s="60"/>
      <c r="H30" s="14">
        <v>0</v>
      </c>
      <c r="K30" s="23"/>
    </row>
    <row r="31" spans="1:11" s="10" customFormat="1" ht="26.25" hidden="1" customHeight="1" x14ac:dyDescent="0.2">
      <c r="A31" s="9"/>
      <c r="B31" s="59" t="s">
        <v>31</v>
      </c>
      <c r="C31" s="60"/>
      <c r="D31" s="60"/>
      <c r="E31" s="60"/>
      <c r="F31" s="60"/>
      <c r="G31" s="60"/>
      <c r="H31" s="14">
        <v>262172.79999999999</v>
      </c>
      <c r="K31" s="23"/>
    </row>
    <row r="32" spans="1:11" s="10" customFormat="1" ht="57.75" hidden="1" customHeight="1" x14ac:dyDescent="0.2">
      <c r="A32" s="9"/>
      <c r="B32" s="59" t="s">
        <v>32</v>
      </c>
      <c r="C32" s="60"/>
      <c r="D32" s="60"/>
      <c r="E32" s="60"/>
      <c r="F32" s="60"/>
      <c r="G32" s="60"/>
      <c r="H32" s="14">
        <v>45</v>
      </c>
    </row>
    <row r="33" spans="1:8" s="13" customFormat="1" ht="15" customHeight="1" x14ac:dyDescent="0.2">
      <c r="A33" s="15"/>
      <c r="B33" s="61" t="s">
        <v>35</v>
      </c>
      <c r="C33" s="62"/>
      <c r="D33" s="62"/>
      <c r="E33" s="62"/>
      <c r="F33" s="62"/>
      <c r="G33" s="63"/>
      <c r="H33" s="16">
        <f t="shared" ref="H33" si="0">H32+H31+H30+H29+H28+H27+H26+H25+H24+H23+H22+H21+H20+H17+H16+H15+H14+H13+H12+H11+H10+H9</f>
        <v>2104899.2000000002</v>
      </c>
    </row>
    <row r="34" spans="1:8" s="13" customFormat="1" ht="15" customHeight="1" x14ac:dyDescent="0.2">
      <c r="A34" s="15"/>
      <c r="B34" s="61" t="s">
        <v>38</v>
      </c>
      <c r="C34" s="62"/>
      <c r="D34" s="62"/>
      <c r="E34" s="62"/>
      <c r="F34" s="62"/>
      <c r="G34" s="63"/>
      <c r="H34" s="16">
        <f>SUM(H33/H37*100)</f>
        <v>97.731526394393882</v>
      </c>
    </row>
    <row r="35" spans="1:8" s="10" customFormat="1" ht="12.75" customHeight="1" x14ac:dyDescent="0.2">
      <c r="A35" s="9"/>
      <c r="B35" s="59" t="s">
        <v>36</v>
      </c>
      <c r="C35" s="60"/>
      <c r="D35" s="60"/>
      <c r="E35" s="60"/>
      <c r="F35" s="60"/>
      <c r="G35" s="60"/>
      <c r="H35" s="14">
        <v>48857.4</v>
      </c>
    </row>
    <row r="36" spans="1:8" s="10" customFormat="1" ht="12.75" customHeight="1" x14ac:dyDescent="0.2">
      <c r="A36" s="9"/>
      <c r="B36" s="59" t="s">
        <v>37</v>
      </c>
      <c r="C36" s="60"/>
      <c r="D36" s="60"/>
      <c r="E36" s="60"/>
      <c r="F36" s="60"/>
      <c r="G36" s="60"/>
      <c r="H36" s="33">
        <f>SUM(H35)/H37*100</f>
        <v>2.2684736056061303</v>
      </c>
    </row>
    <row r="37" spans="1:8" s="18" customFormat="1" ht="17.25" customHeight="1" thickBot="1" x14ac:dyDescent="0.25">
      <c r="A37" s="17"/>
      <c r="B37" s="64" t="s">
        <v>8</v>
      </c>
      <c r="C37" s="65"/>
      <c r="D37" s="65"/>
      <c r="E37" s="65"/>
      <c r="F37" s="65"/>
      <c r="G37" s="65"/>
      <c r="H37" s="26">
        <f>H35+H33</f>
        <v>2153756.6</v>
      </c>
    </row>
    <row r="38" spans="1:8" s="10" customFormat="1" ht="12.75" customHeight="1" x14ac:dyDescent="0.2">
      <c r="A38" s="19"/>
      <c r="B38" s="20"/>
      <c r="C38" s="20"/>
      <c r="D38" s="20"/>
      <c r="E38" s="20"/>
      <c r="F38" s="21"/>
      <c r="G38" s="21"/>
      <c r="H38" s="22"/>
    </row>
  </sheetData>
  <mergeCells count="33"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5:G35"/>
    <mergeCell ref="B37:G37"/>
    <mergeCell ref="B34:G34"/>
    <mergeCell ref="B36:G3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Normal="100" zoomScaleSheetLayoutView="100" workbookViewId="0">
      <selection activeCell="B11" sqref="B11:G11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41.7109375" style="2" customWidth="1"/>
    <col min="8" max="8" width="16.28515625" style="2" customWidth="1"/>
    <col min="9" max="9" width="13.7109375" style="3" customWidth="1"/>
    <col min="10" max="10" width="12.140625" style="3" customWidth="1"/>
    <col min="11" max="11" width="13" style="3" customWidth="1"/>
    <col min="12" max="12" width="16.28515625" style="3" customWidth="1"/>
    <col min="13" max="242" width="9.140625" style="1" customWidth="1"/>
    <col min="243" max="16384" width="9.140625" style="1"/>
  </cols>
  <sheetData>
    <row r="1" spans="1:15" x14ac:dyDescent="0.2">
      <c r="I1" s="34"/>
      <c r="J1" s="40"/>
    </row>
    <row r="2" spans="1:15" ht="42" customHeight="1" x14ac:dyDescent="0.25">
      <c r="A2" s="4"/>
      <c r="B2" s="82" t="s">
        <v>94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5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35"/>
    </row>
    <row r="4" spans="1:15" s="10" customFormat="1" ht="30.75" customHeight="1" x14ac:dyDescent="0.2">
      <c r="A4" s="9"/>
      <c r="B4" s="71" t="s">
        <v>41</v>
      </c>
      <c r="C4" s="72"/>
      <c r="D4" s="72"/>
      <c r="E4" s="72"/>
      <c r="F4" s="72"/>
      <c r="G4" s="72"/>
      <c r="H4" s="79" t="s">
        <v>39</v>
      </c>
      <c r="I4" s="72" t="s">
        <v>64</v>
      </c>
      <c r="J4" s="72" t="s">
        <v>63</v>
      </c>
      <c r="K4" s="72" t="s">
        <v>65</v>
      </c>
      <c r="L4" s="72" t="s">
        <v>66</v>
      </c>
    </row>
    <row r="5" spans="1:15" s="10" customFormat="1" ht="11.25" customHeight="1" x14ac:dyDescent="0.2">
      <c r="A5" s="9"/>
      <c r="B5" s="73"/>
      <c r="C5" s="74"/>
      <c r="D5" s="74"/>
      <c r="E5" s="74"/>
      <c r="F5" s="74"/>
      <c r="G5" s="74"/>
      <c r="H5" s="80"/>
      <c r="I5" s="74"/>
      <c r="J5" s="74"/>
      <c r="K5" s="74"/>
      <c r="L5" s="74"/>
    </row>
    <row r="6" spans="1:15" s="10" customFormat="1" ht="51" customHeight="1" thickBot="1" x14ac:dyDescent="0.25">
      <c r="A6" s="9"/>
      <c r="B6" s="75"/>
      <c r="C6" s="76"/>
      <c r="D6" s="76"/>
      <c r="E6" s="76"/>
      <c r="F6" s="76"/>
      <c r="G6" s="76"/>
      <c r="H6" s="81"/>
      <c r="I6" s="76"/>
      <c r="J6" s="76"/>
      <c r="K6" s="76"/>
      <c r="L6" s="76"/>
    </row>
    <row r="7" spans="1:15" s="10" customFormat="1" ht="12.75" hidden="1" customHeight="1" x14ac:dyDescent="0.25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36"/>
      <c r="I7" s="28" t="s">
        <v>6</v>
      </c>
      <c r="J7" s="28"/>
      <c r="K7" s="28"/>
      <c r="L7" s="28"/>
    </row>
    <row r="8" spans="1:15" s="13" customFormat="1" ht="12.75" customHeight="1" thickBot="1" x14ac:dyDescent="0.25">
      <c r="A8" s="12"/>
      <c r="B8" s="87">
        <v>1</v>
      </c>
      <c r="C8" s="88"/>
      <c r="D8" s="88"/>
      <c r="E8" s="88"/>
      <c r="F8" s="88"/>
      <c r="G8" s="88"/>
      <c r="H8" s="37">
        <v>2</v>
      </c>
      <c r="I8" s="43">
        <v>3</v>
      </c>
      <c r="J8" s="43">
        <v>4</v>
      </c>
      <c r="K8" s="43">
        <v>5</v>
      </c>
      <c r="L8" s="43">
        <v>6</v>
      </c>
    </row>
    <row r="9" spans="1:15" s="10" customFormat="1" ht="21.75" customHeight="1" x14ac:dyDescent="0.2">
      <c r="A9" s="9"/>
      <c r="B9" s="85" t="s">
        <v>40</v>
      </c>
      <c r="C9" s="86"/>
      <c r="D9" s="86"/>
      <c r="E9" s="86"/>
      <c r="F9" s="86"/>
      <c r="G9" s="86"/>
      <c r="H9" s="57">
        <v>37944.199999999997</v>
      </c>
      <c r="I9" s="57">
        <v>38412</v>
      </c>
      <c r="J9" s="47">
        <v>29150.5</v>
      </c>
      <c r="K9" s="48">
        <f>J9*100/H9</f>
        <v>76.82465304315285</v>
      </c>
      <c r="L9" s="49">
        <f>J9*100/I9</f>
        <v>75.889045090076024</v>
      </c>
    </row>
    <row r="10" spans="1:15" s="10" customFormat="1" ht="33" customHeight="1" x14ac:dyDescent="0.2">
      <c r="A10" s="9"/>
      <c r="B10" s="59" t="s">
        <v>48</v>
      </c>
      <c r="C10" s="60"/>
      <c r="D10" s="60"/>
      <c r="E10" s="60"/>
      <c r="F10" s="60"/>
      <c r="G10" s="60"/>
      <c r="H10" s="58">
        <v>2430.1999999999998</v>
      </c>
      <c r="I10" s="58">
        <v>2430.1999999999998</v>
      </c>
      <c r="J10" s="50">
        <v>1549.5</v>
      </c>
      <c r="K10" s="50">
        <f t="shared" ref="K10:K11" si="0">J10*100/H10</f>
        <v>63.760184346967336</v>
      </c>
      <c r="L10" s="51">
        <f>J10*100/I10</f>
        <v>63.760184346967336</v>
      </c>
    </row>
    <row r="11" spans="1:15" s="10" customFormat="1" ht="31.5" customHeight="1" x14ac:dyDescent="0.2">
      <c r="A11" s="9"/>
      <c r="B11" s="59" t="s">
        <v>42</v>
      </c>
      <c r="C11" s="60"/>
      <c r="D11" s="60"/>
      <c r="E11" s="60"/>
      <c r="F11" s="60"/>
      <c r="G11" s="60"/>
      <c r="H11" s="58">
        <v>3303.8</v>
      </c>
      <c r="I11" s="58">
        <v>3095.2</v>
      </c>
      <c r="J11" s="50">
        <v>0</v>
      </c>
      <c r="K11" s="52">
        <f t="shared" si="0"/>
        <v>0</v>
      </c>
      <c r="L11" s="51">
        <f t="shared" ref="L11:L32" si="1">J11*100/I11</f>
        <v>0</v>
      </c>
    </row>
    <row r="12" spans="1:15" s="10" customFormat="1" ht="38.25" customHeight="1" x14ac:dyDescent="0.2">
      <c r="A12" s="9"/>
      <c r="B12" s="59" t="s">
        <v>43</v>
      </c>
      <c r="C12" s="60"/>
      <c r="D12" s="60"/>
      <c r="E12" s="60"/>
      <c r="F12" s="60"/>
      <c r="G12" s="60"/>
      <c r="H12" s="58">
        <v>2240</v>
      </c>
      <c r="I12" s="58">
        <v>5680.5</v>
      </c>
      <c r="J12" s="50">
        <v>4585.3999999999996</v>
      </c>
      <c r="K12" s="50">
        <f t="shared" ref="K12:K32" si="2">J12*100/H12</f>
        <v>204.70535714285711</v>
      </c>
      <c r="L12" s="51">
        <f t="shared" si="1"/>
        <v>80.721767450048404</v>
      </c>
    </row>
    <row r="13" spans="1:15" s="10" customFormat="1" ht="25.5" customHeight="1" x14ac:dyDescent="0.2">
      <c r="A13" s="9"/>
      <c r="B13" s="59" t="s">
        <v>44</v>
      </c>
      <c r="C13" s="60"/>
      <c r="D13" s="60"/>
      <c r="E13" s="60"/>
      <c r="F13" s="60"/>
      <c r="G13" s="60"/>
      <c r="H13" s="58">
        <v>38181.9</v>
      </c>
      <c r="I13" s="58">
        <v>34971</v>
      </c>
      <c r="J13" s="50">
        <v>28925.599999999999</v>
      </c>
      <c r="K13" s="50">
        <f t="shared" si="2"/>
        <v>75.757361472320653</v>
      </c>
      <c r="L13" s="51">
        <f t="shared" si="1"/>
        <v>82.713105144262386</v>
      </c>
    </row>
    <row r="14" spans="1:15" s="10" customFormat="1" ht="27" customHeight="1" x14ac:dyDescent="0.2">
      <c r="A14" s="9"/>
      <c r="B14" s="59" t="s">
        <v>45</v>
      </c>
      <c r="C14" s="60"/>
      <c r="D14" s="60"/>
      <c r="E14" s="60"/>
      <c r="F14" s="60"/>
      <c r="G14" s="60"/>
      <c r="H14" s="58">
        <v>407229</v>
      </c>
      <c r="I14" s="58">
        <v>427409.6</v>
      </c>
      <c r="J14" s="50">
        <v>318488.8</v>
      </c>
      <c r="K14" s="50">
        <f t="shared" si="2"/>
        <v>78.208771968597517</v>
      </c>
      <c r="L14" s="51">
        <f t="shared" si="1"/>
        <v>74.516061408073199</v>
      </c>
    </row>
    <row r="15" spans="1:15" s="10" customFormat="1" ht="29.25" customHeight="1" x14ac:dyDescent="0.2">
      <c r="A15" s="9"/>
      <c r="B15" s="59" t="s">
        <v>46</v>
      </c>
      <c r="C15" s="60"/>
      <c r="D15" s="60"/>
      <c r="E15" s="60"/>
      <c r="F15" s="60"/>
      <c r="G15" s="60"/>
      <c r="H15" s="58">
        <v>200</v>
      </c>
      <c r="I15" s="58">
        <v>200</v>
      </c>
      <c r="J15" s="50">
        <v>108.7</v>
      </c>
      <c r="K15" s="50">
        <f t="shared" si="2"/>
        <v>54.35</v>
      </c>
      <c r="L15" s="51">
        <f t="shared" si="1"/>
        <v>54.35</v>
      </c>
      <c r="O15" s="41"/>
    </row>
    <row r="16" spans="1:15" s="10" customFormat="1" ht="39" customHeight="1" x14ac:dyDescent="0.2">
      <c r="A16" s="9"/>
      <c r="B16" s="59" t="s">
        <v>47</v>
      </c>
      <c r="C16" s="60"/>
      <c r="D16" s="60"/>
      <c r="E16" s="60"/>
      <c r="F16" s="60"/>
      <c r="G16" s="60"/>
      <c r="H16" s="58">
        <v>18882.400000000001</v>
      </c>
      <c r="I16" s="58">
        <v>23353.8</v>
      </c>
      <c r="J16" s="50">
        <v>17891</v>
      </c>
      <c r="K16" s="50">
        <f t="shared" si="2"/>
        <v>94.749608100665156</v>
      </c>
      <c r="L16" s="51">
        <f>J16*100/I16</f>
        <v>76.608517671642304</v>
      </c>
      <c r="O16" s="41"/>
    </row>
    <row r="17" spans="1:15" s="10" customFormat="1" ht="32.25" customHeight="1" x14ac:dyDescent="0.2">
      <c r="A17" s="9"/>
      <c r="B17" s="59" t="s">
        <v>50</v>
      </c>
      <c r="C17" s="60"/>
      <c r="D17" s="60"/>
      <c r="E17" s="60"/>
      <c r="F17" s="60"/>
      <c r="G17" s="60"/>
      <c r="H17" s="58">
        <v>239594.6</v>
      </c>
      <c r="I17" s="58">
        <v>250341.9</v>
      </c>
      <c r="J17" s="50">
        <v>177951.4</v>
      </c>
      <c r="K17" s="50">
        <f t="shared" si="2"/>
        <v>74.271874240905262</v>
      </c>
      <c r="L17" s="51">
        <f t="shared" si="1"/>
        <v>71.083346415442236</v>
      </c>
      <c r="O17" s="42"/>
    </row>
    <row r="18" spans="1:15" s="10" customFormat="1" ht="27" customHeight="1" x14ac:dyDescent="0.2">
      <c r="A18" s="9"/>
      <c r="B18" s="59" t="s">
        <v>49</v>
      </c>
      <c r="C18" s="60"/>
      <c r="D18" s="60"/>
      <c r="E18" s="60"/>
      <c r="F18" s="60"/>
      <c r="G18" s="60"/>
      <c r="H18" s="58">
        <v>51317.9</v>
      </c>
      <c r="I18" s="58">
        <v>48218.9</v>
      </c>
      <c r="J18" s="50">
        <v>35048.5</v>
      </c>
      <c r="K18" s="50">
        <f t="shared" si="2"/>
        <v>68.296832099520827</v>
      </c>
      <c r="L18" s="51">
        <f t="shared" si="1"/>
        <v>72.686228843876563</v>
      </c>
      <c r="O18" s="41"/>
    </row>
    <row r="19" spans="1:15" s="10" customFormat="1" ht="34.5" customHeight="1" x14ac:dyDescent="0.2">
      <c r="A19" s="9"/>
      <c r="B19" s="59" t="s">
        <v>51</v>
      </c>
      <c r="C19" s="60"/>
      <c r="D19" s="60"/>
      <c r="E19" s="60"/>
      <c r="F19" s="60"/>
      <c r="G19" s="60"/>
      <c r="H19" s="58">
        <v>743667.3</v>
      </c>
      <c r="I19" s="58">
        <v>832652.9</v>
      </c>
      <c r="J19" s="50">
        <v>647413.19999999995</v>
      </c>
      <c r="K19" s="50">
        <f t="shared" si="2"/>
        <v>87.056833075758462</v>
      </c>
      <c r="L19" s="51">
        <f t="shared" si="1"/>
        <v>77.753070937481866</v>
      </c>
    </row>
    <row r="20" spans="1:15" s="10" customFormat="1" ht="36.75" customHeight="1" x14ac:dyDescent="0.2">
      <c r="A20" s="9"/>
      <c r="B20" s="59" t="s">
        <v>52</v>
      </c>
      <c r="C20" s="60"/>
      <c r="D20" s="60"/>
      <c r="E20" s="60"/>
      <c r="F20" s="60"/>
      <c r="G20" s="60"/>
      <c r="H20" s="58">
        <v>31782.6</v>
      </c>
      <c r="I20" s="58">
        <v>32677.599999999999</v>
      </c>
      <c r="J20" s="50">
        <v>23564.1</v>
      </c>
      <c r="K20" s="50">
        <f t="shared" si="2"/>
        <v>74.141511393026377</v>
      </c>
      <c r="L20" s="51">
        <f t="shared" si="1"/>
        <v>72.110864935001345</v>
      </c>
    </row>
    <row r="21" spans="1:15" s="10" customFormat="1" ht="33" customHeight="1" x14ac:dyDescent="0.2">
      <c r="A21" s="9"/>
      <c r="B21" s="59" t="s">
        <v>53</v>
      </c>
      <c r="C21" s="60"/>
      <c r="D21" s="60"/>
      <c r="E21" s="60"/>
      <c r="F21" s="60"/>
      <c r="G21" s="60"/>
      <c r="H21" s="58">
        <v>108500</v>
      </c>
      <c r="I21" s="58">
        <v>190750.3</v>
      </c>
      <c r="J21" s="50">
        <v>133974.79999999999</v>
      </c>
      <c r="K21" s="50">
        <f t="shared" si="2"/>
        <v>123.4790783410138</v>
      </c>
      <c r="L21" s="51">
        <f t="shared" si="1"/>
        <v>70.235695566402768</v>
      </c>
    </row>
    <row r="22" spans="1:15" s="10" customFormat="1" ht="29.25" customHeight="1" x14ac:dyDescent="0.2">
      <c r="A22" s="9"/>
      <c r="B22" s="59" t="s">
        <v>54</v>
      </c>
      <c r="C22" s="60"/>
      <c r="D22" s="60"/>
      <c r="E22" s="60"/>
      <c r="F22" s="60"/>
      <c r="G22" s="60"/>
      <c r="H22" s="58">
        <v>44945.599999999999</v>
      </c>
      <c r="I22" s="58">
        <v>67342.399999999994</v>
      </c>
      <c r="J22" s="50">
        <v>34541.9</v>
      </c>
      <c r="K22" s="50">
        <f t="shared" si="2"/>
        <v>76.852684133708308</v>
      </c>
      <c r="L22" s="51">
        <f t="shared" si="1"/>
        <v>51.292944712395169</v>
      </c>
    </row>
    <row r="23" spans="1:15" s="10" customFormat="1" ht="30.75" customHeight="1" x14ac:dyDescent="0.2">
      <c r="A23" s="9"/>
      <c r="B23" s="59" t="s">
        <v>55</v>
      </c>
      <c r="C23" s="60"/>
      <c r="D23" s="60"/>
      <c r="E23" s="60"/>
      <c r="F23" s="60"/>
      <c r="G23" s="60"/>
      <c r="H23" s="58">
        <v>441.2</v>
      </c>
      <c r="I23" s="58">
        <v>441.2</v>
      </c>
      <c r="J23" s="50">
        <v>0</v>
      </c>
      <c r="K23" s="50">
        <f t="shared" si="2"/>
        <v>0</v>
      </c>
      <c r="L23" s="51">
        <f t="shared" si="1"/>
        <v>0</v>
      </c>
    </row>
    <row r="24" spans="1:15" s="10" customFormat="1" ht="39" customHeight="1" x14ac:dyDescent="0.2">
      <c r="A24" s="9"/>
      <c r="B24" s="59" t="s">
        <v>58</v>
      </c>
      <c r="C24" s="60"/>
      <c r="D24" s="60"/>
      <c r="E24" s="60"/>
      <c r="F24" s="60"/>
      <c r="G24" s="60"/>
      <c r="H24" s="58">
        <v>1507</v>
      </c>
      <c r="I24" s="58">
        <v>1464</v>
      </c>
      <c r="J24" s="50">
        <v>757.2</v>
      </c>
      <c r="K24" s="50">
        <f t="shared" si="2"/>
        <v>50.245520902455212</v>
      </c>
      <c r="L24" s="51">
        <f t="shared" si="1"/>
        <v>51.721311475409834</v>
      </c>
    </row>
    <row r="25" spans="1:15" s="10" customFormat="1" ht="45.75" customHeight="1" x14ac:dyDescent="0.2">
      <c r="A25" s="9"/>
      <c r="B25" s="59" t="s">
        <v>56</v>
      </c>
      <c r="C25" s="60"/>
      <c r="D25" s="60"/>
      <c r="E25" s="60"/>
      <c r="F25" s="60"/>
      <c r="G25" s="60"/>
      <c r="H25" s="58">
        <v>3457.9</v>
      </c>
      <c r="I25" s="58">
        <v>2906.2</v>
      </c>
      <c r="J25" s="50">
        <v>1161.9000000000001</v>
      </c>
      <c r="K25" s="50">
        <f t="shared" si="2"/>
        <v>33.601318719454007</v>
      </c>
      <c r="L25" s="51">
        <f t="shared" si="1"/>
        <v>39.980042667400738</v>
      </c>
    </row>
    <row r="26" spans="1:15" s="10" customFormat="1" ht="45.75" customHeight="1" x14ac:dyDescent="0.2">
      <c r="A26" s="9"/>
      <c r="B26" s="59" t="s">
        <v>57</v>
      </c>
      <c r="C26" s="60"/>
      <c r="D26" s="60"/>
      <c r="E26" s="60"/>
      <c r="F26" s="60"/>
      <c r="G26" s="60"/>
      <c r="H26" s="58">
        <v>466.8</v>
      </c>
      <c r="I26" s="58">
        <v>2960.6</v>
      </c>
      <c r="J26" s="50">
        <v>149</v>
      </c>
      <c r="K26" s="50">
        <f t="shared" si="2"/>
        <v>31.919451585261353</v>
      </c>
      <c r="L26" s="51">
        <f t="shared" si="1"/>
        <v>5.0327636289941227</v>
      </c>
      <c r="O26" s="24"/>
    </row>
    <row r="27" spans="1:15" s="10" customFormat="1" ht="41.25" customHeight="1" x14ac:dyDescent="0.2">
      <c r="A27" s="9"/>
      <c r="B27" s="59" t="s">
        <v>59</v>
      </c>
      <c r="C27" s="60"/>
      <c r="D27" s="60"/>
      <c r="E27" s="60"/>
      <c r="F27" s="60"/>
      <c r="G27" s="60"/>
      <c r="H27" s="58">
        <v>2442018.1</v>
      </c>
      <c r="I27" s="58">
        <v>2538278.6</v>
      </c>
      <c r="J27" s="50">
        <v>1804971.9</v>
      </c>
      <c r="K27" s="50">
        <f t="shared" si="2"/>
        <v>73.913125377735724</v>
      </c>
      <c r="L27" s="51">
        <f t="shared" si="1"/>
        <v>71.110078302673315</v>
      </c>
      <c r="O27" s="38"/>
    </row>
    <row r="28" spans="1:15" s="10" customFormat="1" ht="44.25" customHeight="1" x14ac:dyDescent="0.2">
      <c r="A28" s="9"/>
      <c r="B28" s="59" t="s">
        <v>60</v>
      </c>
      <c r="C28" s="60"/>
      <c r="D28" s="60"/>
      <c r="E28" s="60"/>
      <c r="F28" s="60"/>
      <c r="G28" s="60"/>
      <c r="H28" s="58">
        <v>1169</v>
      </c>
      <c r="I28" s="58">
        <v>5091.8999999999996</v>
      </c>
      <c r="J28" s="50">
        <v>3325</v>
      </c>
      <c r="K28" s="50">
        <f t="shared" si="2"/>
        <v>284.43113772455092</v>
      </c>
      <c r="L28" s="51">
        <f t="shared" si="1"/>
        <v>65.299789862330371</v>
      </c>
      <c r="O28" s="38"/>
    </row>
    <row r="29" spans="1:15" s="10" customFormat="1" ht="26.25" customHeight="1" x14ac:dyDescent="0.2">
      <c r="A29" s="9"/>
      <c r="B29" s="59" t="s">
        <v>61</v>
      </c>
      <c r="C29" s="60"/>
      <c r="D29" s="60"/>
      <c r="E29" s="60"/>
      <c r="F29" s="60"/>
      <c r="G29" s="60"/>
      <c r="H29" s="58">
        <v>429473.3</v>
      </c>
      <c r="I29" s="58">
        <v>437257.1</v>
      </c>
      <c r="J29" s="50">
        <v>325538.2</v>
      </c>
      <c r="K29" s="50">
        <f t="shared" si="2"/>
        <v>75.799403595054685</v>
      </c>
      <c r="L29" s="51">
        <f t="shared" si="1"/>
        <v>74.450066105273081</v>
      </c>
      <c r="O29" s="38"/>
    </row>
    <row r="30" spans="1:15" s="10" customFormat="1" ht="42.75" customHeight="1" x14ac:dyDescent="0.2">
      <c r="A30" s="9"/>
      <c r="B30" s="59" t="s">
        <v>62</v>
      </c>
      <c r="C30" s="60"/>
      <c r="D30" s="60"/>
      <c r="E30" s="60"/>
      <c r="F30" s="60"/>
      <c r="G30" s="60"/>
      <c r="H30" s="58">
        <v>16621.900000000001</v>
      </c>
      <c r="I30" s="58">
        <v>61426.5</v>
      </c>
      <c r="J30" s="50">
        <v>28606.6</v>
      </c>
      <c r="K30" s="50">
        <f>J30*100/H30</f>
        <v>172.1018656110312</v>
      </c>
      <c r="L30" s="51">
        <f t="shared" si="1"/>
        <v>46.570454119964509</v>
      </c>
    </row>
    <row r="31" spans="1:15" s="13" customFormat="1" ht="15" customHeight="1" x14ac:dyDescent="0.2">
      <c r="A31" s="15"/>
      <c r="B31" s="83" t="s">
        <v>9</v>
      </c>
      <c r="C31" s="84"/>
      <c r="D31" s="84"/>
      <c r="E31" s="84"/>
      <c r="F31" s="84"/>
      <c r="G31" s="84"/>
      <c r="H31" s="53">
        <f>H30+H29+H28+H27+H26+H25+H24+H23+H22+H21+H20+H19+H18+H17+H16+H15+H14+H13+H12+H11+H10+H9</f>
        <v>4625374.7</v>
      </c>
      <c r="I31" s="53">
        <f>I9+I10+I11+I12+I13+I14+I15+I16+I17+I18+I19+I20+I21+I22+I23+I24+I25+I26+I27+I28+I29+I30</f>
        <v>5007362.4000000004</v>
      </c>
      <c r="J31" s="53">
        <f>J30+J29+J28+J27+J26+J25+J24+J23+J22+J21+J20+J19+J18+J17+J16+J15+J14+J13+J12+J11+J10+J9</f>
        <v>3617703.1999999997</v>
      </c>
      <c r="K31" s="53">
        <f t="shared" ref="K31:K33" si="3">J31*100/H31</f>
        <v>78.214273105268632</v>
      </c>
      <c r="L31" s="54">
        <f>J31*100/I31</f>
        <v>72.247680735071214</v>
      </c>
    </row>
    <row r="32" spans="1:15" s="10" customFormat="1" ht="18" customHeight="1" x14ac:dyDescent="0.2">
      <c r="A32" s="9"/>
      <c r="B32" s="59" t="s">
        <v>10</v>
      </c>
      <c r="C32" s="60"/>
      <c r="D32" s="60"/>
      <c r="E32" s="60"/>
      <c r="F32" s="60"/>
      <c r="G32" s="60"/>
      <c r="H32" s="58">
        <v>94542.9</v>
      </c>
      <c r="I32" s="58">
        <v>166479.29999999999</v>
      </c>
      <c r="J32" s="50">
        <v>140941.29999999999</v>
      </c>
      <c r="K32" s="50">
        <f t="shared" si="2"/>
        <v>149.07655678004375</v>
      </c>
      <c r="L32" s="51">
        <f t="shared" si="1"/>
        <v>84.659954721097449</v>
      </c>
    </row>
    <row r="33" spans="1:12" s="18" customFormat="1" ht="17.25" customHeight="1" thickBot="1" x14ac:dyDescent="0.25">
      <c r="A33" s="17"/>
      <c r="B33" s="64" t="s">
        <v>8</v>
      </c>
      <c r="C33" s="65"/>
      <c r="D33" s="65"/>
      <c r="E33" s="65"/>
      <c r="F33" s="65"/>
      <c r="G33" s="65"/>
      <c r="H33" s="55">
        <f>H32+H31</f>
        <v>4719917.6000000006</v>
      </c>
      <c r="I33" s="55">
        <f t="shared" ref="I33:J33" si="4">I32+I31</f>
        <v>5173841.7</v>
      </c>
      <c r="J33" s="55">
        <f t="shared" si="4"/>
        <v>3758644.4999999995</v>
      </c>
      <c r="K33" s="55">
        <f t="shared" si="3"/>
        <v>79.633688944061205</v>
      </c>
      <c r="L33" s="56">
        <f>J33*100/I33</f>
        <v>72.647071904036011</v>
      </c>
    </row>
    <row r="34" spans="1:12" s="10" customFormat="1" ht="12.75" customHeight="1" x14ac:dyDescent="0.2">
      <c r="A34" s="19"/>
      <c r="B34" s="20"/>
      <c r="C34" s="20"/>
      <c r="D34" s="20"/>
      <c r="E34" s="20"/>
      <c r="F34" s="21"/>
      <c r="G34" s="21"/>
      <c r="H34" s="21"/>
      <c r="I34" s="22"/>
      <c r="J34" s="22"/>
      <c r="K34" s="22"/>
      <c r="L34" s="39"/>
    </row>
    <row r="38" spans="1:12" x14ac:dyDescent="0.2">
      <c r="I38" s="40"/>
      <c r="J38" s="40"/>
    </row>
    <row r="39" spans="1:12" x14ac:dyDescent="0.2">
      <c r="J39" s="40"/>
    </row>
  </sheetData>
  <mergeCells count="33">
    <mergeCell ref="B14:G14"/>
    <mergeCell ref="B15:G15"/>
    <mergeCell ref="B11:G11"/>
    <mergeCell ref="B13:G13"/>
    <mergeCell ref="B9:G9"/>
    <mergeCell ref="B12:G12"/>
    <mergeCell ref="B10:G10"/>
    <mergeCell ref="I4:I6"/>
    <mergeCell ref="B4:G6"/>
    <mergeCell ref="B8:G8"/>
    <mergeCell ref="B2:L2"/>
    <mergeCell ref="B33:G33"/>
    <mergeCell ref="B30:G30"/>
    <mergeCell ref="B28:G28"/>
    <mergeCell ref="B29:G29"/>
    <mergeCell ref="B23:G23"/>
    <mergeCell ref="B32:G32"/>
    <mergeCell ref="B31:G31"/>
    <mergeCell ref="B26:G26"/>
    <mergeCell ref="B27:G27"/>
    <mergeCell ref="B24:G24"/>
    <mergeCell ref="B25:G25"/>
    <mergeCell ref="B21:G21"/>
    <mergeCell ref="K4:K6"/>
    <mergeCell ref="B16:G16"/>
    <mergeCell ref="B17:G17"/>
    <mergeCell ref="B22:G22"/>
    <mergeCell ref="B20:G20"/>
    <mergeCell ref="B18:G18"/>
    <mergeCell ref="J4:J6"/>
    <mergeCell ref="L4:L6"/>
    <mergeCell ref="H4:H6"/>
    <mergeCell ref="B19:G19"/>
  </mergeCells>
  <pageMargins left="0.78740157480314965" right="0.39370078740157483" top="0.98425196850393704" bottom="0.59055118110236227" header="0.51181102362204722" footer="0.51181102362204722"/>
  <pageSetup paperSize="9" scale="68" fitToHeight="0" orientation="portrait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B15" sqref="B15:G15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8" style="2" customWidth="1"/>
    <col min="9" max="9" width="15.140625" style="3" customWidth="1"/>
    <col min="10" max="10" width="16.28515625" style="2" customWidth="1"/>
    <col min="11" max="11" width="13.7109375" style="3" customWidth="1"/>
    <col min="12" max="12" width="12.140625" style="3" customWidth="1"/>
    <col min="13" max="14" width="13" style="3" customWidth="1"/>
    <col min="15" max="244" width="9.140625" style="1" customWidth="1"/>
    <col min="245" max="16384" width="9.140625" style="1"/>
  </cols>
  <sheetData>
    <row r="1" spans="1:17" x14ac:dyDescent="0.2">
      <c r="I1" s="40"/>
      <c r="K1" s="34"/>
      <c r="L1" s="40"/>
    </row>
    <row r="2" spans="1:17" ht="42" customHeight="1" x14ac:dyDescent="0.25">
      <c r="A2" s="4"/>
      <c r="B2" s="82" t="s">
        <v>94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7"/>
      <c r="K3" s="8"/>
      <c r="L3" s="8"/>
      <c r="M3" s="35" t="s">
        <v>90</v>
      </c>
    </row>
    <row r="4" spans="1:17" s="10" customFormat="1" ht="30.75" customHeight="1" thickBot="1" x14ac:dyDescent="0.25">
      <c r="A4" s="9"/>
      <c r="B4" s="71" t="s">
        <v>41</v>
      </c>
      <c r="C4" s="72"/>
      <c r="D4" s="72"/>
      <c r="E4" s="72"/>
      <c r="F4" s="72"/>
      <c r="G4" s="72"/>
      <c r="H4" s="89" t="s">
        <v>67</v>
      </c>
      <c r="I4" s="94" t="s">
        <v>96</v>
      </c>
      <c r="J4" s="95" t="s">
        <v>93</v>
      </c>
      <c r="K4" s="96"/>
      <c r="L4" s="96"/>
      <c r="M4" s="96"/>
      <c r="N4" s="103" t="s">
        <v>92</v>
      </c>
    </row>
    <row r="5" spans="1:17" s="10" customFormat="1" ht="11.25" customHeight="1" x14ac:dyDescent="0.2">
      <c r="A5" s="9"/>
      <c r="B5" s="73"/>
      <c r="C5" s="74"/>
      <c r="D5" s="74"/>
      <c r="E5" s="74"/>
      <c r="F5" s="74"/>
      <c r="G5" s="74"/>
      <c r="H5" s="90"/>
      <c r="I5" s="74"/>
      <c r="J5" s="79" t="s">
        <v>95</v>
      </c>
      <c r="K5" s="97" t="s">
        <v>97</v>
      </c>
      <c r="L5" s="99" t="s">
        <v>91</v>
      </c>
      <c r="M5" s="101" t="s">
        <v>66</v>
      </c>
      <c r="N5" s="104"/>
    </row>
    <row r="6" spans="1:17" s="10" customFormat="1" ht="75.75" customHeight="1" thickBot="1" x14ac:dyDescent="0.25">
      <c r="A6" s="9"/>
      <c r="B6" s="75"/>
      <c r="C6" s="76"/>
      <c r="D6" s="76"/>
      <c r="E6" s="76"/>
      <c r="F6" s="76"/>
      <c r="G6" s="76"/>
      <c r="H6" s="91"/>
      <c r="I6" s="76"/>
      <c r="J6" s="80"/>
      <c r="K6" s="98"/>
      <c r="L6" s="100"/>
      <c r="M6" s="102"/>
      <c r="N6" s="105"/>
    </row>
    <row r="7" spans="1:17" s="10" customFormat="1" ht="12.75" hidden="1" customHeight="1" x14ac:dyDescent="0.25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36"/>
      <c r="I7" s="28"/>
      <c r="J7" s="36"/>
      <c r="K7" s="28" t="s">
        <v>6</v>
      </c>
      <c r="L7" s="28"/>
      <c r="M7" s="28"/>
      <c r="N7" s="28"/>
    </row>
    <row r="8" spans="1:17" s="13" customFormat="1" ht="12.75" customHeight="1" thickBot="1" x14ac:dyDescent="0.25">
      <c r="A8" s="12"/>
      <c r="B8" s="106">
        <v>1</v>
      </c>
      <c r="C8" s="107"/>
      <c r="D8" s="107"/>
      <c r="E8" s="107"/>
      <c r="F8" s="107"/>
      <c r="G8" s="107"/>
      <c r="H8" s="108">
        <v>2</v>
      </c>
      <c r="I8" s="109">
        <v>3</v>
      </c>
      <c r="J8" s="108">
        <v>4</v>
      </c>
      <c r="K8" s="109">
        <v>5</v>
      </c>
      <c r="L8" s="109">
        <v>6</v>
      </c>
      <c r="M8" s="109">
        <v>7</v>
      </c>
      <c r="N8" s="110">
        <v>8</v>
      </c>
    </row>
    <row r="9" spans="1:17" s="10" customFormat="1" ht="21.75" customHeight="1" x14ac:dyDescent="0.2">
      <c r="A9" s="9"/>
      <c r="B9" s="85" t="s">
        <v>40</v>
      </c>
      <c r="C9" s="86"/>
      <c r="D9" s="86"/>
      <c r="E9" s="86"/>
      <c r="F9" s="86"/>
      <c r="G9" s="86"/>
      <c r="H9" s="92" t="s">
        <v>68</v>
      </c>
      <c r="I9" s="111">
        <v>31956.5</v>
      </c>
      <c r="J9" s="57">
        <v>37944.199999999997</v>
      </c>
      <c r="K9" s="57">
        <v>38412</v>
      </c>
      <c r="L9" s="47">
        <v>29150.5</v>
      </c>
      <c r="M9" s="49">
        <f>L9/K9*100</f>
        <v>75.88904509007601</v>
      </c>
      <c r="N9" s="112">
        <f>L9/I9*100</f>
        <v>91.219313754635209</v>
      </c>
    </row>
    <row r="10" spans="1:17" s="10" customFormat="1" ht="34.5" customHeight="1" x14ac:dyDescent="0.2">
      <c r="A10" s="9"/>
      <c r="B10" s="59" t="s">
        <v>48</v>
      </c>
      <c r="C10" s="60"/>
      <c r="D10" s="60"/>
      <c r="E10" s="60"/>
      <c r="F10" s="60"/>
      <c r="G10" s="60"/>
      <c r="H10" s="93" t="s">
        <v>69</v>
      </c>
      <c r="I10" s="14">
        <v>3102.3</v>
      </c>
      <c r="J10" s="58">
        <v>2430.1999999999998</v>
      </c>
      <c r="K10" s="58">
        <v>2430.1999999999998</v>
      </c>
      <c r="L10" s="50">
        <v>1549.5</v>
      </c>
      <c r="M10" s="51">
        <f t="shared" ref="M10:M31" si="0">L10/K10*100</f>
        <v>63.760184346967328</v>
      </c>
      <c r="N10" s="113">
        <f t="shared" ref="N10:N33" si="1">L10/I10*100</f>
        <v>49.946813654385451</v>
      </c>
    </row>
    <row r="11" spans="1:17" s="10" customFormat="1" ht="33.75" customHeight="1" x14ac:dyDescent="0.2">
      <c r="A11" s="9"/>
      <c r="B11" s="59" t="s">
        <v>42</v>
      </c>
      <c r="C11" s="60"/>
      <c r="D11" s="60"/>
      <c r="E11" s="60"/>
      <c r="F11" s="60"/>
      <c r="G11" s="60"/>
      <c r="H11" s="93" t="s">
        <v>70</v>
      </c>
      <c r="I11" s="14">
        <v>5353.1</v>
      </c>
      <c r="J11" s="58">
        <v>3303.8</v>
      </c>
      <c r="K11" s="58">
        <v>3095.2</v>
      </c>
      <c r="L11" s="50">
        <v>0</v>
      </c>
      <c r="M11" s="51">
        <f t="shared" si="0"/>
        <v>0</v>
      </c>
      <c r="N11" s="113">
        <f t="shared" si="1"/>
        <v>0</v>
      </c>
    </row>
    <row r="12" spans="1:17" s="10" customFormat="1" ht="36.75" customHeight="1" x14ac:dyDescent="0.2">
      <c r="A12" s="9"/>
      <c r="B12" s="59" t="s">
        <v>43</v>
      </c>
      <c r="C12" s="60"/>
      <c r="D12" s="60"/>
      <c r="E12" s="60"/>
      <c r="F12" s="60"/>
      <c r="G12" s="60"/>
      <c r="H12" s="93" t="s">
        <v>71</v>
      </c>
      <c r="I12" s="14">
        <v>626</v>
      </c>
      <c r="J12" s="58">
        <v>2240</v>
      </c>
      <c r="K12" s="58">
        <v>5680.5</v>
      </c>
      <c r="L12" s="50">
        <v>4585.3999999999996</v>
      </c>
      <c r="M12" s="51">
        <f t="shared" si="0"/>
        <v>80.721767450048404</v>
      </c>
      <c r="N12" s="113">
        <f t="shared" si="1"/>
        <v>732.49201277955262</v>
      </c>
    </row>
    <row r="13" spans="1:17" s="10" customFormat="1" ht="25.5" customHeight="1" x14ac:dyDescent="0.2">
      <c r="A13" s="9"/>
      <c r="B13" s="59" t="s">
        <v>44</v>
      </c>
      <c r="C13" s="60"/>
      <c r="D13" s="60"/>
      <c r="E13" s="60"/>
      <c r="F13" s="60"/>
      <c r="G13" s="60"/>
      <c r="H13" s="93" t="s">
        <v>72</v>
      </c>
      <c r="I13" s="14">
        <v>31029.7</v>
      </c>
      <c r="J13" s="58">
        <v>38181.9</v>
      </c>
      <c r="K13" s="58">
        <v>34971</v>
      </c>
      <c r="L13" s="50">
        <v>28925.599999999999</v>
      </c>
      <c r="M13" s="51">
        <f t="shared" si="0"/>
        <v>82.713105144262386</v>
      </c>
      <c r="N13" s="113">
        <f t="shared" si="1"/>
        <v>93.219077206676175</v>
      </c>
    </row>
    <row r="14" spans="1:17" s="10" customFormat="1" ht="36" customHeight="1" x14ac:dyDescent="0.2">
      <c r="A14" s="9"/>
      <c r="B14" s="59" t="s">
        <v>45</v>
      </c>
      <c r="C14" s="60"/>
      <c r="D14" s="60"/>
      <c r="E14" s="60"/>
      <c r="F14" s="60"/>
      <c r="G14" s="60"/>
      <c r="H14" s="93" t="s">
        <v>73</v>
      </c>
      <c r="I14" s="14">
        <v>304905.90000000002</v>
      </c>
      <c r="J14" s="58">
        <v>407229</v>
      </c>
      <c r="K14" s="58">
        <v>427409.6</v>
      </c>
      <c r="L14" s="50">
        <v>318488.8</v>
      </c>
      <c r="M14" s="51">
        <f t="shared" si="0"/>
        <v>74.516061408073199</v>
      </c>
      <c r="N14" s="113">
        <f t="shared" si="1"/>
        <v>104.45478424654951</v>
      </c>
    </row>
    <row r="15" spans="1:17" s="10" customFormat="1" ht="39" customHeight="1" x14ac:dyDescent="0.2">
      <c r="A15" s="9"/>
      <c r="B15" s="59" t="s">
        <v>46</v>
      </c>
      <c r="C15" s="60"/>
      <c r="D15" s="60"/>
      <c r="E15" s="60"/>
      <c r="F15" s="60"/>
      <c r="G15" s="60"/>
      <c r="H15" s="93" t="s">
        <v>74</v>
      </c>
      <c r="I15" s="14">
        <v>92.8</v>
      </c>
      <c r="J15" s="58">
        <v>200</v>
      </c>
      <c r="K15" s="58">
        <v>200</v>
      </c>
      <c r="L15" s="50">
        <v>108.7</v>
      </c>
      <c r="M15" s="51">
        <f t="shared" si="0"/>
        <v>54.35</v>
      </c>
      <c r="N15" s="113">
        <f t="shared" si="1"/>
        <v>117.13362068965519</v>
      </c>
      <c r="Q15" s="41"/>
    </row>
    <row r="16" spans="1:17" s="10" customFormat="1" ht="49.5" customHeight="1" x14ac:dyDescent="0.2">
      <c r="A16" s="9"/>
      <c r="B16" s="59" t="s">
        <v>47</v>
      </c>
      <c r="C16" s="60"/>
      <c r="D16" s="60"/>
      <c r="E16" s="60"/>
      <c r="F16" s="60"/>
      <c r="G16" s="60"/>
      <c r="H16" s="93" t="s">
        <v>75</v>
      </c>
      <c r="I16" s="14">
        <v>14368.1</v>
      </c>
      <c r="J16" s="58">
        <v>18882.400000000001</v>
      </c>
      <c r="K16" s="58">
        <v>23353.8</v>
      </c>
      <c r="L16" s="50">
        <v>17891</v>
      </c>
      <c r="M16" s="51">
        <f t="shared" si="0"/>
        <v>76.608517671642304</v>
      </c>
      <c r="N16" s="113">
        <f t="shared" si="1"/>
        <v>124.51889950654575</v>
      </c>
      <c r="Q16" s="41"/>
    </row>
    <row r="17" spans="1:17" s="10" customFormat="1" ht="60" customHeight="1" x14ac:dyDescent="0.2">
      <c r="A17" s="9"/>
      <c r="B17" s="59" t="s">
        <v>50</v>
      </c>
      <c r="C17" s="60"/>
      <c r="D17" s="60"/>
      <c r="E17" s="60"/>
      <c r="F17" s="60"/>
      <c r="G17" s="60"/>
      <c r="H17" s="93" t="s">
        <v>76</v>
      </c>
      <c r="I17" s="14">
        <v>145228.9</v>
      </c>
      <c r="J17" s="58">
        <v>239594.6</v>
      </c>
      <c r="K17" s="58">
        <v>250341.9</v>
      </c>
      <c r="L17" s="50">
        <v>177951.4</v>
      </c>
      <c r="M17" s="51">
        <f t="shared" si="0"/>
        <v>71.083346415442236</v>
      </c>
      <c r="N17" s="113">
        <f t="shared" si="1"/>
        <v>122.5316724150634</v>
      </c>
      <c r="Q17" s="42"/>
    </row>
    <row r="18" spans="1:17" s="10" customFormat="1" ht="22.5" customHeight="1" x14ac:dyDescent="0.2">
      <c r="A18" s="9"/>
      <c r="B18" s="59" t="s">
        <v>49</v>
      </c>
      <c r="C18" s="60"/>
      <c r="D18" s="60"/>
      <c r="E18" s="60"/>
      <c r="F18" s="60"/>
      <c r="G18" s="60"/>
      <c r="H18" s="93" t="s">
        <v>77</v>
      </c>
      <c r="I18" s="14">
        <v>44261.9</v>
      </c>
      <c r="J18" s="58">
        <v>51317.9</v>
      </c>
      <c r="K18" s="58">
        <v>48218.9</v>
      </c>
      <c r="L18" s="50">
        <v>35048.5</v>
      </c>
      <c r="M18" s="51">
        <f t="shared" si="0"/>
        <v>72.686228843876563</v>
      </c>
      <c r="N18" s="113">
        <f t="shared" si="1"/>
        <v>79.18435494183484</v>
      </c>
      <c r="Q18" s="41"/>
    </row>
    <row r="19" spans="1:17" s="10" customFormat="1" ht="38.25" customHeight="1" x14ac:dyDescent="0.2">
      <c r="A19" s="9"/>
      <c r="B19" s="59" t="s">
        <v>51</v>
      </c>
      <c r="C19" s="60"/>
      <c r="D19" s="60"/>
      <c r="E19" s="60"/>
      <c r="F19" s="60"/>
      <c r="G19" s="60"/>
      <c r="H19" s="93" t="s">
        <v>78</v>
      </c>
      <c r="I19" s="14">
        <v>47807.9</v>
      </c>
      <c r="J19" s="58">
        <v>743667.3</v>
      </c>
      <c r="K19" s="58">
        <v>832652.9</v>
      </c>
      <c r="L19" s="50">
        <v>647413.19999999995</v>
      </c>
      <c r="M19" s="51">
        <f t="shared" si="0"/>
        <v>77.753070937481866</v>
      </c>
      <c r="N19" s="113">
        <f t="shared" si="1"/>
        <v>1354.1971096827092</v>
      </c>
    </row>
    <row r="20" spans="1:17" s="10" customFormat="1" ht="48" customHeight="1" x14ac:dyDescent="0.2">
      <c r="A20" s="9"/>
      <c r="B20" s="59" t="s">
        <v>52</v>
      </c>
      <c r="C20" s="60"/>
      <c r="D20" s="60"/>
      <c r="E20" s="60"/>
      <c r="F20" s="60"/>
      <c r="G20" s="60"/>
      <c r="H20" s="93" t="s">
        <v>79</v>
      </c>
      <c r="I20" s="14">
        <v>25370.799999999999</v>
      </c>
      <c r="J20" s="58">
        <v>31782.6</v>
      </c>
      <c r="K20" s="58">
        <v>32677.599999999999</v>
      </c>
      <c r="L20" s="50">
        <v>23564.1</v>
      </c>
      <c r="M20" s="51">
        <f t="shared" si="0"/>
        <v>72.110864935001345</v>
      </c>
      <c r="N20" s="113">
        <f t="shared" si="1"/>
        <v>92.878821322149875</v>
      </c>
    </row>
    <row r="21" spans="1:17" s="10" customFormat="1" ht="58.5" customHeight="1" x14ac:dyDescent="0.2">
      <c r="A21" s="9"/>
      <c r="B21" s="59" t="s">
        <v>53</v>
      </c>
      <c r="C21" s="60"/>
      <c r="D21" s="60"/>
      <c r="E21" s="60"/>
      <c r="F21" s="60"/>
      <c r="G21" s="60"/>
      <c r="H21" s="93" t="s">
        <v>80</v>
      </c>
      <c r="I21" s="14">
        <v>140343.79999999999</v>
      </c>
      <c r="J21" s="58">
        <v>108500</v>
      </c>
      <c r="K21" s="58">
        <v>190750.3</v>
      </c>
      <c r="L21" s="50">
        <v>133974.79999999999</v>
      </c>
      <c r="M21" s="51">
        <f t="shared" si="0"/>
        <v>70.235695566402782</v>
      </c>
      <c r="N21" s="113">
        <f t="shared" si="1"/>
        <v>95.461858664223143</v>
      </c>
    </row>
    <row r="22" spans="1:17" s="10" customFormat="1" ht="36" customHeight="1" x14ac:dyDescent="0.2">
      <c r="A22" s="9"/>
      <c r="B22" s="59" t="s">
        <v>54</v>
      </c>
      <c r="C22" s="60"/>
      <c r="D22" s="60"/>
      <c r="E22" s="60"/>
      <c r="F22" s="60"/>
      <c r="G22" s="60"/>
      <c r="H22" s="93" t="s">
        <v>81</v>
      </c>
      <c r="I22" s="14">
        <v>42056.800000000003</v>
      </c>
      <c r="J22" s="58">
        <v>44945.599999999999</v>
      </c>
      <c r="K22" s="58">
        <v>67342.399999999994</v>
      </c>
      <c r="L22" s="50">
        <v>34541.9</v>
      </c>
      <c r="M22" s="51">
        <f t="shared" si="0"/>
        <v>51.292944712395169</v>
      </c>
      <c r="N22" s="113">
        <f t="shared" si="1"/>
        <v>82.131545909341654</v>
      </c>
    </row>
    <row r="23" spans="1:17" s="10" customFormat="1" ht="39" customHeight="1" x14ac:dyDescent="0.2">
      <c r="A23" s="9"/>
      <c r="B23" s="59" t="s">
        <v>55</v>
      </c>
      <c r="C23" s="60"/>
      <c r="D23" s="60"/>
      <c r="E23" s="60"/>
      <c r="F23" s="60"/>
      <c r="G23" s="60"/>
      <c r="H23" s="93" t="s">
        <v>82</v>
      </c>
      <c r="I23" s="14">
        <v>0</v>
      </c>
      <c r="J23" s="58">
        <v>441.2</v>
      </c>
      <c r="K23" s="58">
        <v>441.2</v>
      </c>
      <c r="L23" s="50">
        <v>0</v>
      </c>
      <c r="M23" s="51">
        <f t="shared" si="0"/>
        <v>0</v>
      </c>
      <c r="N23" s="113" t="e">
        <f t="shared" si="1"/>
        <v>#DIV/0!</v>
      </c>
    </row>
    <row r="24" spans="1:17" s="10" customFormat="1" ht="46.5" customHeight="1" x14ac:dyDescent="0.2">
      <c r="A24" s="9"/>
      <c r="B24" s="59" t="s">
        <v>58</v>
      </c>
      <c r="C24" s="60"/>
      <c r="D24" s="60"/>
      <c r="E24" s="60"/>
      <c r="F24" s="60"/>
      <c r="G24" s="60"/>
      <c r="H24" s="93" t="s">
        <v>83</v>
      </c>
      <c r="I24" s="14">
        <v>296.7</v>
      </c>
      <c r="J24" s="58">
        <v>1507</v>
      </c>
      <c r="K24" s="58">
        <v>1464</v>
      </c>
      <c r="L24" s="50">
        <v>757.2</v>
      </c>
      <c r="M24" s="51">
        <f t="shared" si="0"/>
        <v>51.721311475409834</v>
      </c>
      <c r="N24" s="113">
        <f t="shared" si="1"/>
        <v>255.20728008088983</v>
      </c>
    </row>
    <row r="25" spans="1:17" s="10" customFormat="1" ht="45.75" customHeight="1" x14ac:dyDescent="0.2">
      <c r="A25" s="9"/>
      <c r="B25" s="59" t="s">
        <v>56</v>
      </c>
      <c r="C25" s="60"/>
      <c r="D25" s="60"/>
      <c r="E25" s="60"/>
      <c r="F25" s="60"/>
      <c r="G25" s="60"/>
      <c r="H25" s="93" t="s">
        <v>84</v>
      </c>
      <c r="I25" s="14">
        <v>328</v>
      </c>
      <c r="J25" s="58">
        <v>3457.9</v>
      </c>
      <c r="K25" s="58">
        <v>2906.2</v>
      </c>
      <c r="L25" s="50">
        <v>1161.9000000000001</v>
      </c>
      <c r="M25" s="51">
        <f t="shared" si="0"/>
        <v>39.980042667400731</v>
      </c>
      <c r="N25" s="113">
        <f t="shared" si="1"/>
        <v>354.23780487804879</v>
      </c>
    </row>
    <row r="26" spans="1:17" s="10" customFormat="1" ht="54" customHeight="1" x14ac:dyDescent="0.2">
      <c r="A26" s="9"/>
      <c r="B26" s="59" t="s">
        <v>57</v>
      </c>
      <c r="C26" s="60"/>
      <c r="D26" s="60"/>
      <c r="E26" s="60"/>
      <c r="F26" s="60"/>
      <c r="G26" s="60"/>
      <c r="H26" s="93" t="s">
        <v>85</v>
      </c>
      <c r="I26" s="14">
        <v>180</v>
      </c>
      <c r="J26" s="58">
        <v>466.8</v>
      </c>
      <c r="K26" s="58">
        <v>2960.6</v>
      </c>
      <c r="L26" s="50">
        <v>149</v>
      </c>
      <c r="M26" s="51">
        <f t="shared" si="0"/>
        <v>5.0327636289941236</v>
      </c>
      <c r="N26" s="113">
        <f t="shared" si="1"/>
        <v>82.777777777777771</v>
      </c>
      <c r="Q26" s="24"/>
    </row>
    <row r="27" spans="1:17" s="10" customFormat="1" ht="51.75" customHeight="1" x14ac:dyDescent="0.2">
      <c r="A27" s="9"/>
      <c r="B27" s="59" t="s">
        <v>59</v>
      </c>
      <c r="C27" s="60"/>
      <c r="D27" s="60"/>
      <c r="E27" s="60"/>
      <c r="F27" s="60"/>
      <c r="G27" s="60"/>
      <c r="H27" s="93" t="s">
        <v>86</v>
      </c>
      <c r="I27" s="14">
        <v>1699940.9</v>
      </c>
      <c r="J27" s="58">
        <v>2442018.1</v>
      </c>
      <c r="K27" s="58">
        <v>2538278.6</v>
      </c>
      <c r="L27" s="50">
        <v>1804971.9</v>
      </c>
      <c r="M27" s="51">
        <f t="shared" si="0"/>
        <v>71.110078302673301</v>
      </c>
      <c r="N27" s="113">
        <f t="shared" si="1"/>
        <v>106.17850891169216</v>
      </c>
      <c r="Q27" s="38"/>
    </row>
    <row r="28" spans="1:17" s="10" customFormat="1" ht="44.25" customHeight="1" x14ac:dyDescent="0.2">
      <c r="A28" s="9"/>
      <c r="B28" s="59" t="s">
        <v>60</v>
      </c>
      <c r="C28" s="60"/>
      <c r="D28" s="60"/>
      <c r="E28" s="60"/>
      <c r="F28" s="60"/>
      <c r="G28" s="60"/>
      <c r="H28" s="93" t="s">
        <v>87</v>
      </c>
      <c r="I28" s="14">
        <v>1000</v>
      </c>
      <c r="J28" s="58">
        <v>1169</v>
      </c>
      <c r="K28" s="58">
        <v>5091.8999999999996</v>
      </c>
      <c r="L28" s="50">
        <v>3325</v>
      </c>
      <c r="M28" s="51">
        <f t="shared" si="0"/>
        <v>65.299789862330371</v>
      </c>
      <c r="N28" s="113">
        <f t="shared" si="1"/>
        <v>332.5</v>
      </c>
      <c r="Q28" s="38"/>
    </row>
    <row r="29" spans="1:17" s="10" customFormat="1" ht="26.25" customHeight="1" x14ac:dyDescent="0.2">
      <c r="A29" s="9"/>
      <c r="B29" s="59" t="s">
        <v>61</v>
      </c>
      <c r="C29" s="60"/>
      <c r="D29" s="60"/>
      <c r="E29" s="60"/>
      <c r="F29" s="60"/>
      <c r="G29" s="60"/>
      <c r="H29" s="93" t="s">
        <v>88</v>
      </c>
      <c r="I29" s="14">
        <v>386257.3</v>
      </c>
      <c r="J29" s="58">
        <v>429473.3</v>
      </c>
      <c r="K29" s="58">
        <v>437257.1</v>
      </c>
      <c r="L29" s="50">
        <v>325538.2</v>
      </c>
      <c r="M29" s="51">
        <f t="shared" si="0"/>
        <v>74.450066105273081</v>
      </c>
      <c r="N29" s="113">
        <f t="shared" si="1"/>
        <v>84.280141760427568</v>
      </c>
      <c r="Q29" s="38"/>
    </row>
    <row r="30" spans="1:17" s="10" customFormat="1" ht="42.75" customHeight="1" x14ac:dyDescent="0.2">
      <c r="A30" s="9"/>
      <c r="B30" s="59" t="s">
        <v>62</v>
      </c>
      <c r="C30" s="60"/>
      <c r="D30" s="60"/>
      <c r="E30" s="60"/>
      <c r="F30" s="60"/>
      <c r="G30" s="60"/>
      <c r="H30" s="93" t="s">
        <v>89</v>
      </c>
      <c r="I30" s="14">
        <v>4669.8999999999996</v>
      </c>
      <c r="J30" s="58">
        <v>16621.900000000001</v>
      </c>
      <c r="K30" s="58">
        <v>61426.5</v>
      </c>
      <c r="L30" s="50">
        <v>28606.6</v>
      </c>
      <c r="M30" s="51">
        <f t="shared" si="0"/>
        <v>46.570454119964509</v>
      </c>
      <c r="N30" s="113">
        <f t="shared" si="1"/>
        <v>612.5741450566394</v>
      </c>
    </row>
    <row r="31" spans="1:17" s="13" customFormat="1" ht="15" customHeight="1" x14ac:dyDescent="0.2">
      <c r="A31" s="15"/>
      <c r="B31" s="83" t="s">
        <v>9</v>
      </c>
      <c r="C31" s="84"/>
      <c r="D31" s="84"/>
      <c r="E31" s="84"/>
      <c r="F31" s="84"/>
      <c r="G31" s="84"/>
      <c r="H31" s="46"/>
      <c r="I31" s="53">
        <f>I30+I29+I28+I27+I26+I25+I24+I23+I22+I21+I20+I19+I18+I17+I16+I15+I14+I13+I12+I11+I10+I9</f>
        <v>2929177.2999999989</v>
      </c>
      <c r="J31" s="53">
        <f>J30+J29+J28+J27+J26+J25+J24+J23+J22+J21+J20+J19+J18+J17+J16+J15+J14+J13+J12+J11+J10+J9</f>
        <v>4625374.7</v>
      </c>
      <c r="K31" s="53">
        <f>K9+K10+K11+K12+K13+K14+K15+K16+K17+K18+K19+K20+K21+K22+K23+K24+K25+K26+K27+K28+K29+K30</f>
        <v>5007362.4000000004</v>
      </c>
      <c r="L31" s="53">
        <f>L30+L29+L28+L27+L26+L25+L24+L23+L22+L21+L20+L19+L18+L17+L16+L15+L14+L13+L12+L11+L10+L9</f>
        <v>3617703.1999999997</v>
      </c>
      <c r="M31" s="54">
        <f t="shared" si="0"/>
        <v>72.247680735071214</v>
      </c>
      <c r="N31" s="114">
        <f t="shared" si="1"/>
        <v>123.50577754374928</v>
      </c>
    </row>
    <row r="32" spans="1:17" s="10" customFormat="1" ht="18" customHeight="1" x14ac:dyDescent="0.2">
      <c r="A32" s="9"/>
      <c r="B32" s="59" t="s">
        <v>10</v>
      </c>
      <c r="C32" s="60"/>
      <c r="D32" s="60"/>
      <c r="E32" s="60"/>
      <c r="F32" s="60"/>
      <c r="G32" s="60"/>
      <c r="H32" s="44"/>
      <c r="I32" s="14">
        <v>90993.3</v>
      </c>
      <c r="J32" s="58">
        <v>94542.9</v>
      </c>
      <c r="K32" s="58">
        <v>166479.29999999999</v>
      </c>
      <c r="L32" s="50">
        <v>140941.29999999999</v>
      </c>
      <c r="M32" s="51">
        <f t="shared" ref="M32" si="2">J32*100/I32</f>
        <v>103.90094655320776</v>
      </c>
      <c r="N32" s="113">
        <f t="shared" si="1"/>
        <v>154.89195358339569</v>
      </c>
    </row>
    <row r="33" spans="1:14" s="18" customFormat="1" ht="17.25" customHeight="1" thickBot="1" x14ac:dyDescent="0.25">
      <c r="A33" s="17"/>
      <c r="B33" s="64" t="s">
        <v>8</v>
      </c>
      <c r="C33" s="65"/>
      <c r="D33" s="65"/>
      <c r="E33" s="65"/>
      <c r="F33" s="65"/>
      <c r="G33" s="65"/>
      <c r="H33" s="45"/>
      <c r="I33" s="55">
        <f t="shared" ref="I33" si="3">I32+I31</f>
        <v>3020170.5999999987</v>
      </c>
      <c r="J33" s="55">
        <f>J32+J31</f>
        <v>4719917.6000000006</v>
      </c>
      <c r="K33" s="55">
        <f t="shared" ref="K33:L33" si="4">K32+K31</f>
        <v>5173841.7</v>
      </c>
      <c r="L33" s="55">
        <f t="shared" si="4"/>
        <v>3758644.4999999995</v>
      </c>
      <c r="M33" s="56">
        <f>J33*100/I33</f>
        <v>156.27983399348378</v>
      </c>
      <c r="N33" s="115">
        <f t="shared" si="1"/>
        <v>124.45139688466608</v>
      </c>
    </row>
    <row r="34" spans="1:14" s="10" customFormat="1" ht="12.75" customHeight="1" x14ac:dyDescent="0.2">
      <c r="A34" s="19"/>
      <c r="B34" s="20"/>
      <c r="C34" s="20"/>
      <c r="D34" s="20"/>
      <c r="E34" s="20"/>
      <c r="F34" s="21"/>
      <c r="G34" s="21"/>
      <c r="H34" s="21"/>
      <c r="I34" s="22"/>
      <c r="J34" s="21"/>
      <c r="K34" s="22"/>
      <c r="L34" s="22"/>
      <c r="M34" s="39"/>
      <c r="N34" s="39"/>
    </row>
    <row r="38" spans="1:14" x14ac:dyDescent="0.2">
      <c r="I38" s="40"/>
      <c r="K38" s="40"/>
      <c r="L38" s="40"/>
    </row>
    <row r="39" spans="1:14" x14ac:dyDescent="0.2">
      <c r="I39" s="40"/>
      <c r="L39" s="40"/>
    </row>
  </sheetData>
  <mergeCells count="36">
    <mergeCell ref="B32:G32"/>
    <mergeCell ref="B33:G33"/>
    <mergeCell ref="H4:H6"/>
    <mergeCell ref="I4:I6"/>
    <mergeCell ref="N4:N6"/>
    <mergeCell ref="J4:M4"/>
    <mergeCell ref="J5:J6"/>
    <mergeCell ref="K5:K6"/>
    <mergeCell ref="L5:L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:N2"/>
    <mergeCell ref="B4:G6"/>
    <mergeCell ref="M5:M6"/>
  </mergeCells>
  <pageMargins left="0.7" right="0.7" top="0.75" bottom="0.75" header="0.3" footer="0.3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по МП (2)</vt:lpstr>
      <vt:lpstr>пр по МП</vt:lpstr>
      <vt:lpstr>пр по МП с 2020</vt:lpstr>
      <vt:lpstr>'пр по МП'!Заголовки_для_печати</vt:lpstr>
      <vt:lpstr>'пр по МП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Мыйня Виктория Валерьевна</cp:lastModifiedBy>
  <cp:lastPrinted>2021-10-15T10:54:05Z</cp:lastPrinted>
  <dcterms:created xsi:type="dcterms:W3CDTF">2018-04-12T10:25:35Z</dcterms:created>
  <dcterms:modified xsi:type="dcterms:W3CDTF">2021-10-15T10:54:09Z</dcterms:modified>
</cp:coreProperties>
</file>