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luton\data\DEPFIN\ОТЧЕТЫ 2026\РРО\"/>
    </mc:Choice>
  </mc:AlternateContent>
  <bookViews>
    <workbookView xWindow="360" yWindow="15" windowWidth="20955" windowHeight="9720"/>
  </bookViews>
  <sheets>
    <sheet name="Sheet0" sheetId="1" r:id="rId1"/>
  </sheets>
  <definedNames>
    <definedName name="__bookmark_1">Sheet0!$A$3:$R$73,Sheet0!$A$74:$R$132,Sheet0!$A$133:$R$197,Sheet0!$A$198:$R$202</definedName>
    <definedName name="Print_Titles" localSheetId="0">Sheet0!$4:$7</definedName>
    <definedName name="_xlnm.Print_Area" localSheetId="0">Sheet0!$A$1:$R$203</definedName>
  </definedNames>
  <calcPr calcId="162913"/>
</workbook>
</file>

<file path=xl/calcChain.xml><?xml version="1.0" encoding="utf-8"?>
<calcChain xmlns="http://schemas.openxmlformats.org/spreadsheetml/2006/main">
  <c r="O157" i="1" l="1"/>
  <c r="O155" i="1"/>
  <c r="P169" i="1" l="1"/>
  <c r="P163" i="1"/>
  <c r="R71" i="1"/>
  <c r="Q71" i="1"/>
  <c r="P71" i="1"/>
  <c r="P44" i="1"/>
  <c r="R41" i="1"/>
  <c r="Q41" i="1"/>
  <c r="P41" i="1"/>
  <c r="O95" i="1" l="1"/>
  <c r="N40" i="1"/>
  <c r="O40" i="1"/>
  <c r="P40" i="1"/>
  <c r="Q40" i="1"/>
  <c r="R40" i="1"/>
  <c r="M40" i="1"/>
  <c r="M34" i="1" l="1"/>
  <c r="O34" i="1"/>
  <c r="P34" i="1"/>
  <c r="Q34" i="1"/>
  <c r="R34" i="1"/>
  <c r="N34" i="1"/>
  <c r="O10" i="1" l="1"/>
  <c r="P10" i="1"/>
  <c r="Q10" i="1"/>
  <c r="R10" i="1"/>
  <c r="O13" i="1"/>
  <c r="P13" i="1"/>
  <c r="Q13" i="1"/>
  <c r="R13" i="1"/>
  <c r="N200" i="1"/>
  <c r="O200" i="1"/>
  <c r="P200" i="1"/>
  <c r="Q200" i="1"/>
  <c r="R200" i="1"/>
  <c r="M200" i="1"/>
  <c r="N198" i="1"/>
  <c r="O198" i="1"/>
  <c r="P198" i="1"/>
  <c r="Q198" i="1"/>
  <c r="R198" i="1"/>
  <c r="M198" i="1"/>
  <c r="N196" i="1"/>
  <c r="O196" i="1"/>
  <c r="P196" i="1"/>
  <c r="Q196" i="1"/>
  <c r="R196" i="1"/>
  <c r="M196" i="1"/>
  <c r="N191" i="1"/>
  <c r="O191" i="1"/>
  <c r="P191" i="1"/>
  <c r="Q191" i="1"/>
  <c r="R191" i="1"/>
  <c r="M191" i="1"/>
  <c r="N189" i="1"/>
  <c r="O189" i="1"/>
  <c r="P189" i="1"/>
  <c r="Q189" i="1"/>
  <c r="R189" i="1"/>
  <c r="M189" i="1"/>
  <c r="N187" i="1"/>
  <c r="O187" i="1"/>
  <c r="P187" i="1"/>
  <c r="Q187" i="1"/>
  <c r="R187" i="1"/>
  <c r="M187" i="1"/>
  <c r="N185" i="1"/>
  <c r="O185" i="1"/>
  <c r="P185" i="1"/>
  <c r="Q185" i="1"/>
  <c r="R185" i="1"/>
  <c r="M185" i="1"/>
  <c r="N183" i="1"/>
  <c r="O183" i="1"/>
  <c r="P183" i="1"/>
  <c r="Q183" i="1"/>
  <c r="R183" i="1"/>
  <c r="M183" i="1"/>
  <c r="N179" i="1"/>
  <c r="O179" i="1"/>
  <c r="P179" i="1"/>
  <c r="Q179" i="1"/>
  <c r="R179" i="1"/>
  <c r="M179" i="1"/>
  <c r="N177" i="1"/>
  <c r="O177" i="1"/>
  <c r="P177" i="1"/>
  <c r="Q177" i="1"/>
  <c r="R177" i="1"/>
  <c r="M177" i="1"/>
  <c r="N175" i="1"/>
  <c r="O175" i="1"/>
  <c r="P175" i="1"/>
  <c r="Q175" i="1"/>
  <c r="R175" i="1"/>
  <c r="M175" i="1"/>
  <c r="N172" i="1"/>
  <c r="O172" i="1"/>
  <c r="P172" i="1"/>
  <c r="Q172" i="1"/>
  <c r="R172" i="1"/>
  <c r="M172" i="1"/>
  <c r="N165" i="1"/>
  <c r="O165" i="1"/>
  <c r="P165" i="1"/>
  <c r="Q165" i="1"/>
  <c r="R165" i="1"/>
  <c r="M165" i="1"/>
  <c r="N159" i="1"/>
  <c r="O159" i="1"/>
  <c r="P159" i="1"/>
  <c r="Q159" i="1"/>
  <c r="R159" i="1"/>
  <c r="M159" i="1"/>
  <c r="N156" i="1"/>
  <c r="O156" i="1"/>
  <c r="P156" i="1"/>
  <c r="Q156" i="1"/>
  <c r="R156" i="1"/>
  <c r="M156" i="1"/>
  <c r="N154" i="1"/>
  <c r="O154" i="1"/>
  <c r="P154" i="1"/>
  <c r="Q154" i="1"/>
  <c r="R154" i="1"/>
  <c r="M154" i="1"/>
  <c r="N152" i="1"/>
  <c r="O152" i="1"/>
  <c r="P152" i="1"/>
  <c r="Q152" i="1"/>
  <c r="R152" i="1"/>
  <c r="M152" i="1"/>
  <c r="N150" i="1"/>
  <c r="O150" i="1"/>
  <c r="P150" i="1"/>
  <c r="Q150" i="1"/>
  <c r="R150" i="1"/>
  <c r="M150" i="1"/>
  <c r="N146" i="1"/>
  <c r="N145" i="1" s="1"/>
  <c r="N144" i="1" s="1"/>
  <c r="O146" i="1"/>
  <c r="O145" i="1" s="1"/>
  <c r="O144" i="1" s="1"/>
  <c r="P146" i="1"/>
  <c r="P145" i="1" s="1"/>
  <c r="P144" i="1" s="1"/>
  <c r="Q146" i="1"/>
  <c r="Q145" i="1" s="1"/>
  <c r="Q144" i="1" s="1"/>
  <c r="R146" i="1"/>
  <c r="R145" i="1" s="1"/>
  <c r="R144" i="1" s="1"/>
  <c r="M146" i="1"/>
  <c r="M145" i="1"/>
  <c r="M144" i="1" s="1"/>
  <c r="N142" i="1"/>
  <c r="O142" i="1"/>
  <c r="P142" i="1"/>
  <c r="Q142" i="1"/>
  <c r="R142" i="1"/>
  <c r="M142" i="1"/>
  <c r="N140" i="1"/>
  <c r="O140" i="1"/>
  <c r="P140" i="1"/>
  <c r="Q140" i="1"/>
  <c r="R140" i="1"/>
  <c r="M140" i="1"/>
  <c r="N122" i="1"/>
  <c r="O122" i="1"/>
  <c r="P122" i="1"/>
  <c r="Q122" i="1"/>
  <c r="R122" i="1"/>
  <c r="M122" i="1"/>
  <c r="N120" i="1"/>
  <c r="O120" i="1"/>
  <c r="P120" i="1"/>
  <c r="Q120" i="1"/>
  <c r="R120" i="1"/>
  <c r="M120" i="1"/>
  <c r="N118" i="1"/>
  <c r="O118" i="1"/>
  <c r="P118" i="1"/>
  <c r="Q118" i="1"/>
  <c r="R118" i="1"/>
  <c r="M118" i="1"/>
  <c r="N115" i="1"/>
  <c r="O115" i="1"/>
  <c r="P115" i="1"/>
  <c r="Q115" i="1"/>
  <c r="R115" i="1"/>
  <c r="M115" i="1"/>
  <c r="N113" i="1"/>
  <c r="O113" i="1"/>
  <c r="P113" i="1"/>
  <c r="Q113" i="1"/>
  <c r="R113" i="1"/>
  <c r="M113" i="1"/>
  <c r="N109" i="1"/>
  <c r="O109" i="1"/>
  <c r="P109" i="1"/>
  <c r="Q109" i="1"/>
  <c r="R109" i="1"/>
  <c r="M109" i="1"/>
  <c r="N107" i="1"/>
  <c r="O107" i="1"/>
  <c r="P107" i="1"/>
  <c r="Q107" i="1"/>
  <c r="R107" i="1"/>
  <c r="M107" i="1"/>
  <c r="N105" i="1"/>
  <c r="O105" i="1"/>
  <c r="P105" i="1"/>
  <c r="Q105" i="1"/>
  <c r="R105" i="1"/>
  <c r="M105" i="1"/>
  <c r="N99" i="1"/>
  <c r="O99" i="1"/>
  <c r="P99" i="1"/>
  <c r="Q99" i="1"/>
  <c r="R99" i="1"/>
  <c r="M99" i="1"/>
  <c r="N92" i="1"/>
  <c r="O92" i="1"/>
  <c r="P92" i="1"/>
  <c r="Q92" i="1"/>
  <c r="R92" i="1"/>
  <c r="M92" i="1"/>
  <c r="N89" i="1"/>
  <c r="O89" i="1"/>
  <c r="P89" i="1"/>
  <c r="Q89" i="1"/>
  <c r="R89" i="1"/>
  <c r="M89" i="1"/>
  <c r="N86" i="1"/>
  <c r="O86" i="1"/>
  <c r="P86" i="1"/>
  <c r="Q86" i="1"/>
  <c r="R86" i="1"/>
  <c r="M86" i="1"/>
  <c r="N80" i="1"/>
  <c r="O80" i="1"/>
  <c r="P80" i="1"/>
  <c r="Q80" i="1"/>
  <c r="R80" i="1"/>
  <c r="M80" i="1"/>
  <c r="N78" i="1"/>
  <c r="O78" i="1"/>
  <c r="P78" i="1"/>
  <c r="Q78" i="1"/>
  <c r="R78" i="1"/>
  <c r="M78" i="1"/>
  <c r="N76" i="1"/>
  <c r="O76" i="1"/>
  <c r="P76" i="1"/>
  <c r="Q76" i="1"/>
  <c r="R76" i="1"/>
  <c r="M76" i="1"/>
  <c r="N74" i="1"/>
  <c r="O74" i="1"/>
  <c r="P74" i="1"/>
  <c r="Q74" i="1"/>
  <c r="R74" i="1"/>
  <c r="M74" i="1"/>
  <c r="N72" i="1"/>
  <c r="O72" i="1"/>
  <c r="P72" i="1"/>
  <c r="Q72" i="1"/>
  <c r="R72" i="1"/>
  <c r="M72" i="1"/>
  <c r="N70" i="1"/>
  <c r="O70" i="1"/>
  <c r="P70" i="1"/>
  <c r="Q70" i="1"/>
  <c r="R70" i="1"/>
  <c r="M70" i="1"/>
  <c r="N68" i="1"/>
  <c r="O68" i="1"/>
  <c r="P68" i="1"/>
  <c r="Q68" i="1"/>
  <c r="R68" i="1"/>
  <c r="M68" i="1"/>
  <c r="N66" i="1"/>
  <c r="O66" i="1"/>
  <c r="P66" i="1"/>
  <c r="Q66" i="1"/>
  <c r="R66" i="1"/>
  <c r="M66" i="1"/>
  <c r="N64" i="1"/>
  <c r="O64" i="1"/>
  <c r="P64" i="1"/>
  <c r="Q64" i="1"/>
  <c r="R64" i="1"/>
  <c r="M64" i="1"/>
  <c r="N62" i="1"/>
  <c r="O62" i="1"/>
  <c r="P62" i="1"/>
  <c r="Q62" i="1"/>
  <c r="R62" i="1"/>
  <c r="M62" i="1"/>
  <c r="N60" i="1"/>
  <c r="O60" i="1"/>
  <c r="P60" i="1"/>
  <c r="Q60" i="1"/>
  <c r="R60" i="1"/>
  <c r="M60" i="1"/>
  <c r="N57" i="1"/>
  <c r="O57" i="1"/>
  <c r="P57" i="1"/>
  <c r="Q57" i="1"/>
  <c r="R57" i="1"/>
  <c r="M57" i="1"/>
  <c r="N53" i="1"/>
  <c r="O53" i="1"/>
  <c r="P53" i="1"/>
  <c r="Q53" i="1"/>
  <c r="R53" i="1"/>
  <c r="M53" i="1"/>
  <c r="N51" i="1"/>
  <c r="O51" i="1"/>
  <c r="P51" i="1"/>
  <c r="Q51" i="1"/>
  <c r="R51" i="1"/>
  <c r="M51" i="1"/>
  <c r="N49" i="1"/>
  <c r="O49" i="1"/>
  <c r="P49" i="1"/>
  <c r="Q49" i="1"/>
  <c r="R49" i="1"/>
  <c r="M49" i="1"/>
  <c r="N47" i="1"/>
  <c r="O47" i="1"/>
  <c r="P47" i="1"/>
  <c r="Q47" i="1"/>
  <c r="R47" i="1"/>
  <c r="M47" i="1"/>
  <c r="N45" i="1"/>
  <c r="O45" i="1"/>
  <c r="P45" i="1"/>
  <c r="Q45" i="1"/>
  <c r="R45" i="1"/>
  <c r="M45" i="1"/>
  <c r="N43" i="1"/>
  <c r="O43" i="1"/>
  <c r="P43" i="1"/>
  <c r="Q43" i="1"/>
  <c r="R43" i="1"/>
  <c r="M43" i="1"/>
  <c r="N38" i="1"/>
  <c r="O38" i="1"/>
  <c r="P38" i="1"/>
  <c r="Q38" i="1"/>
  <c r="R38" i="1"/>
  <c r="M38" i="1"/>
  <c r="N32" i="1"/>
  <c r="O32" i="1"/>
  <c r="P32" i="1"/>
  <c r="Q32" i="1"/>
  <c r="R32" i="1"/>
  <c r="M32" i="1"/>
  <c r="N25" i="1"/>
  <c r="O25" i="1"/>
  <c r="P25" i="1"/>
  <c r="Q25" i="1"/>
  <c r="R25" i="1"/>
  <c r="M25" i="1"/>
  <c r="N23" i="1"/>
  <c r="O23" i="1"/>
  <c r="P23" i="1"/>
  <c r="Q23" i="1"/>
  <c r="R23" i="1"/>
  <c r="M23" i="1"/>
  <c r="N19" i="1"/>
  <c r="O19" i="1"/>
  <c r="P19" i="1"/>
  <c r="Q19" i="1"/>
  <c r="R19" i="1"/>
  <c r="M19" i="1"/>
  <c r="N17" i="1"/>
  <c r="O17" i="1"/>
  <c r="P17" i="1"/>
  <c r="Q17" i="1"/>
  <c r="R17" i="1"/>
  <c r="M17" i="1"/>
  <c r="N15" i="1"/>
  <c r="O15" i="1"/>
  <c r="P15" i="1"/>
  <c r="Q15" i="1"/>
  <c r="R15" i="1"/>
  <c r="M15" i="1"/>
  <c r="N13" i="1"/>
  <c r="M13" i="1"/>
  <c r="N10" i="1"/>
  <c r="M10" i="1"/>
  <c r="P195" i="1" l="1"/>
  <c r="P149" i="1"/>
  <c r="Q195" i="1"/>
  <c r="P158" i="1"/>
  <c r="Q158" i="1"/>
  <c r="Q149" i="1"/>
  <c r="P91" i="1"/>
  <c r="O195" i="1"/>
  <c r="R195" i="1"/>
  <c r="N195" i="1"/>
  <c r="M195" i="1"/>
  <c r="O158" i="1"/>
  <c r="R158" i="1"/>
  <c r="N158" i="1"/>
  <c r="M158" i="1"/>
  <c r="O149" i="1"/>
  <c r="R149" i="1"/>
  <c r="N149" i="1"/>
  <c r="N148" i="1" s="1"/>
  <c r="M149" i="1"/>
  <c r="Q91" i="1"/>
  <c r="M91" i="1"/>
  <c r="O91" i="1"/>
  <c r="R91" i="1"/>
  <c r="N91" i="1"/>
  <c r="P9" i="1"/>
  <c r="Q9" i="1"/>
  <c r="O9" i="1"/>
  <c r="R9" i="1"/>
  <c r="N9" i="1"/>
  <c r="M9" i="1"/>
  <c r="R148" i="1" l="1"/>
  <c r="R8" i="1" s="1"/>
  <c r="R202" i="1" s="1"/>
  <c r="R206" i="1" s="1"/>
  <c r="Q148" i="1"/>
  <c r="Q8" i="1" s="1"/>
  <c r="Q202" i="1" s="1"/>
  <c r="Q206" i="1" s="1"/>
  <c r="P148" i="1"/>
  <c r="P8" i="1" s="1"/>
  <c r="P202" i="1" s="1"/>
  <c r="P206" i="1" s="1"/>
  <c r="O148" i="1"/>
  <c r="O8" i="1" s="1"/>
  <c r="O202" i="1" s="1"/>
  <c r="O206" i="1" s="1"/>
  <c r="M148" i="1"/>
  <c r="N8" i="1"/>
  <c r="N202" i="1" s="1"/>
  <c r="N206" i="1" s="1"/>
  <c r="M8" i="1"/>
  <c r="M202" i="1" s="1"/>
  <c r="M206" i="1" s="1"/>
</calcChain>
</file>

<file path=xl/sharedStrings.xml><?xml version="1.0" encoding="utf-8"?>
<sst xmlns="http://schemas.openxmlformats.org/spreadsheetml/2006/main" count="781" uniqueCount="570">
  <si>
    <t>Плановый реестр расходных обязательств города Мегиона на 2026 год и плановый период 2027 и 2028 годов</t>
  </si>
  <si>
    <t>Наименование полномочия</t>
  </si>
  <si>
    <t>Код строки</t>
  </si>
  <si>
    <t>Правовое основание финансового обеспечения и расходования средств (нормативные правовые акты, договоры, соглашения)</t>
  </si>
  <si>
    <t>РзПр</t>
  </si>
  <si>
    <t>Объем средств на исполнение расходного обязательства (тыс.рублей)</t>
  </si>
  <si>
    <t>Российской Федерации</t>
  </si>
  <si>
    <t>субъекта РФ</t>
  </si>
  <si>
    <t>муниципального образования</t>
  </si>
  <si>
    <t xml:space="preserve"> Отчетный 2024 год</t>
  </si>
  <si>
    <t>Текущий 2025 год</t>
  </si>
  <si>
    <t>Очередной 2026 год</t>
  </si>
  <si>
    <t>плановый период</t>
  </si>
  <si>
    <t>наименование, номер и дата</t>
  </si>
  <si>
    <t>номер статьи (подстатьи), пункта (подпункта)</t>
  </si>
  <si>
    <t>дата вступления в силу, срок действия</t>
  </si>
  <si>
    <t>по плану</t>
  </si>
  <si>
    <t>по факту исполнения</t>
  </si>
  <si>
    <t>2027 год</t>
  </si>
  <si>
    <t>2028 год</t>
  </si>
  <si>
    <t>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</si>
  <si>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2500</t>
  </si>
  <si>
    <t>2501</t>
  </si>
  <si>
    <t>4.01.00.0001-составление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</si>
  <si>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2502</t>
  </si>
  <si>
    <t>Федеральный закон "Об общих принципах организации местного самоуправления в Российской Федерации" от 06.10.2003 №131-фз</t>
  </si>
  <si>
    <t xml:space="preserve">п. 1 ч. 1 ст. 16 гл. 3 </t>
  </si>
  <si>
    <t>01.01.2009 - не ограничен</t>
  </si>
  <si>
    <t>01 11</t>
  </si>
  <si>
    <t>01 13</t>
  </si>
  <si>
    <t>4.01.00.0003-владение, пользование и распоряжение имуществом, находящимся в муниципальной собственности городского округа</t>
  </si>
  <si>
    <t>2504</t>
  </si>
  <si>
    <t xml:space="preserve">1) Градостроительный кодекс Российской Федерации от 29.12.2004 №190-фз 
2) Федеральный закон "Об общих принципах организации местного самоуправления в Российской Федерации" от 06.10.2003 №131-фз; 
</t>
  </si>
  <si>
    <t xml:space="preserve">1) ст. 8 гл. 2  
2) п. 3 ч. 1 ст. 16 гл. 3 ; </t>
  </si>
  <si>
    <t xml:space="preserve">1) 30.12.2004 - не ограничен
2) 01.01.2009 - не ограничен; </t>
  </si>
  <si>
    <t>1) Постановление  администрации города от 30.11.2023 №1980 "Об утверждении муниципальной программы "Управление муниципальным имуществом города Мегиона" (с изменениями);                                                                                                                                                                                                                                                                                                                                                                                                                                                                                                                                                                                                                                                                     2) Постановление администрации города от 21.12.2023 №2167 "Об утверждении муниципальной программы "Формирование доступной среды для инвалидов и других маломобильных групп населения на территории города Мегиона" (с изменениями)</t>
  </si>
  <si>
    <t xml:space="preserve">1) п. 1;                                                                                                                                                                                                                                                                                                                                                                                                                                                                                                                                                                                                                                                                                                                                                                                                                                                                                                                                                                                                                                                                                                                                2) п. 1    </t>
  </si>
  <si>
    <t>1) 01.01.2024 - 31.12.2030;                                                                                                                                                                                                                                                                                                                                                                                                                                                                                                                   2) 01.01.2024 - 31.12.2030</t>
  </si>
  <si>
    <t>4.01.00.0004-организация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</si>
  <si>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2505</t>
  </si>
  <si>
    <t xml:space="preserve">1) Федеральный закон "Об общих принципах организации местного самоуправления в Российской Федерации" от 06.10.2003 №131-фз
</t>
  </si>
  <si>
    <t xml:space="preserve">1) п. 4 ч. 1 ст. 16 гл. 3  
</t>
  </si>
  <si>
    <t xml:space="preserve">1) 01.01.2009 - не ограничен 
</t>
  </si>
  <si>
    <t>1) Постановление Правительства Ханты-Мансийского АО - Югры от 30 декабря 2021 г. N 635-п "О мерах по реализации государственной программы Ханты-Мансийского автономного округа - Югры "Развитие жилищно-коммунального комплекса и энергетики" (с изменениями);                                                                                                                                                                                                                                                                                                                                                                                                                                                                                                         2) Постановление Правительства Ханты-Мансийского АО - Югры от 29 декабря 2020 г. N 643-п "О мерах по реализации государственной программы Ханты-Мансийского автономного округа - Югры "Строительство" (с изменениями)</t>
  </si>
  <si>
    <t xml:space="preserve">1) подп. 1.1 п. 1;                                                                                                                                                                                                                                                                                                                                                                                                                                                                                                                                       2) подп. 1.27 п. 1 
</t>
  </si>
  <si>
    <t>1) с 01.01.2022 - 12.02.2024;                                                                                                                                                                                                                                                                                                                                                                                                                                                                                                                                  1) с 13.02.2024 - не ограничен</t>
  </si>
  <si>
    <t xml:space="preserve">1) Постановление  администрации города  от 16.11.2023 №1900 "Об утверждении муниципальной программы "Развитие жилищно-коммунального комплекса и повышение энергетической эффективности в городе Мегионе" (с изменениями)                                                                                                                                                                                                                                                                                                                                                                                                                                                                                                                                                                                                                                                    </t>
  </si>
  <si>
    <t xml:space="preserve">1) п. 1                                                                                                                                                                                                                                                                                                                                                                                                                                                                                                                                                         </t>
  </si>
  <si>
    <t xml:space="preserve">1) 01.01.2024 - 31.12.2030                                                                                                                                                                                                                                                                                                                                                                                                                                                                                                               </t>
  </si>
  <si>
    <t>05 02</t>
  </si>
  <si>
    <t>4.01.00.0006-дорожная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городского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</si>
  <si>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2507</t>
  </si>
  <si>
    <t xml:space="preserve">1) Федеральный закон "Об общих принципах организации местного самоуправления в Российской Федерации" от 06.10.2003 №131-фз 
</t>
  </si>
  <si>
    <t xml:space="preserve">1) п. 5 ч. 1 ст. 16 гл. 3 
</t>
  </si>
  <si>
    <t xml:space="preserve">1) 01.01.2009 - не ограничен; 
</t>
  </si>
  <si>
    <t xml:space="preserve">1) Постановление Правительства Ханты-Мансийского АО - Югры от 30 декабря 2021 г. N 636-п "О мерах по реализации государственной программы Ханты-Мансийского автономного округа - Югры "Современная транспортная система" (с изменениями);            </t>
  </si>
  <si>
    <t xml:space="preserve">1) подп. 1.5. п. 1 </t>
  </si>
  <si>
    <t xml:space="preserve">1) 01.01.2022 - не ограничен </t>
  </si>
  <si>
    <t xml:space="preserve">1) Постановление администрации города от 16.11.2023 №1895 "Об утверждении муниципальной программы "Развитие транспортной системы города Мегиона"                                                                                                                 </t>
  </si>
  <si>
    <r>
      <t xml:space="preserve">1) п. 1 
</t>
    </r>
    <r>
      <rPr>
        <sz val="10"/>
        <color indexed="2"/>
        <rFont val="Times New Roman"/>
      </rPr>
      <t xml:space="preserve">                                                                                                                                                                                                                                                                                                                                                                                                                                                                                                                                                             </t>
    </r>
  </si>
  <si>
    <t xml:space="preserve">1) 01.01.2024 - 31.12.2030
</t>
  </si>
  <si>
    <t>04 09</t>
  </si>
  <si>
    <t>4.01.00.0007-обеспечение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</si>
  <si>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2508</t>
  </si>
  <si>
    <t xml:space="preserve">1) Федеральный закон "Об общих принципах организации местного самоуправления в Российской Федерации" от 06.10.2003 №131-фз; 
2) Постановление Правительства РФ "О реализации отдельных мероприятий государственной программы Российской Федерации "Обеспечение доступным и комфортным жильем и коммунальными услугами граждан Российской Федерации" от 17.12.2010 №1050 </t>
  </si>
  <si>
    <t xml:space="preserve">1) п. 6 ч. 1 ст. 16 гл. 3 ; 
2) п. 1  </t>
  </si>
  <si>
    <t xml:space="preserve">1) 01.01.2009 - не ограничен; 
2) 08.02.2011 - не ограничен </t>
  </si>
  <si>
    <t>1) Постановление Правительства Ханты-Мансийского АО - Югры от 29 декабря 2020 г. N 643-п "О мерах по реализации государственной программы Ханты-Мансийского автономного округа - Югры "Строительство" (с изменениями)</t>
  </si>
  <si>
    <t xml:space="preserve">1) подп. 1.16 , 1.28 п. 1 </t>
  </si>
  <si>
    <t xml:space="preserve">1) 01.01.2021 - не ограничен; </t>
  </si>
  <si>
    <t>05 01</t>
  </si>
  <si>
    <t>10 03</t>
  </si>
  <si>
    <t>10 04</t>
  </si>
  <si>
    <t>4.01.00.0010-создание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</si>
  <si>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2511</t>
  </si>
  <si>
    <t xml:space="preserve">1) Федеральный закон "Об общих принципах организации местного самоуправления в Российской Федерации" от 06.10.2003 №131-фз
</t>
  </si>
  <si>
    <t xml:space="preserve">1) п. 7 ч. 1 ст. 16 гл. 3  
</t>
  </si>
  <si>
    <t>1) 01.01.2009 - не ограничен</t>
  </si>
  <si>
    <t xml:space="preserve">1) Постановление Правительства автономного округа "О государственной программе Ханты-Мансийского автономного округа - Югры "Современная транспортная система" от 30.12.2021 №636-п;                                                                                                                                                                                                                                                                                                                                                            2) Постановление Правительства автономного округа "О государственной программе Ханты-Мансийского автономного округа - Югры "Современная транспортная система" от 10.11.2023 №559-п </t>
  </si>
  <si>
    <t xml:space="preserve">1) 01.01.2022 - 31.12.2023;                              2) 01.01.2024 - не ограничен                   </t>
  </si>
  <si>
    <t>04 08</t>
  </si>
  <si>
    <t>4.01.00.0014-участие в профилактике терроризма и экстремизма, а также в минимизации и (или) ликвидации последствий проявлений терроризма и экстремизма в границах городского округа</t>
  </si>
  <si>
    <t>2515</t>
  </si>
  <si>
    <t xml:space="preserve">1) Федеральный закон "Об общих принципах организации местного самоуправления в Российской Федерации" от 06.10.2003 №131-фз
</t>
  </si>
  <si>
    <t xml:space="preserve">1) п. 7.1 ч. 1 ст. 16 гл. 3 
</t>
  </si>
  <si>
    <t>03 09</t>
  </si>
  <si>
    <t>04 12</t>
  </si>
  <si>
    <t>07 07</t>
  </si>
  <si>
    <t>08 01</t>
  </si>
  <si>
    <t>11 01</t>
  </si>
  <si>
    <t>12 04</t>
  </si>
  <si>
    <t>4.01.00.0019-обеспечение первичных мер пожарной безопасности в границах городского округа</t>
  </si>
  <si>
    <t>2520</t>
  </si>
  <si>
    <t xml:space="preserve">1) п. 10 ч. 1 ст. 16 гл. 3  
</t>
  </si>
  <si>
    <t xml:space="preserve">1) 01.01.2009 - не ограничен
</t>
  </si>
  <si>
    <t>4.01.00.0020-организация мероприятий по охране окружающей среды в границах городского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</si>
  <si>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2521</t>
  </si>
  <si>
    <t>1) Федеральный закон "Об общих принципах организации местного самоуправления в Российской Федерации" от 06.10.2003 №131-фз; 
2) Федеральный закон "Об охране окружающей среды " от 10.01.2002 №7-фз</t>
  </si>
  <si>
    <t xml:space="preserve">1) п. 11 ч. 1 ст. 16 гл. 3 ; 
2) п. 2 ст. 7 гл. 2 </t>
  </si>
  <si>
    <t>1) 01.01.2009 - не ограничен; 
2) 12.01.2002 - не ограничен</t>
  </si>
  <si>
    <t>06 05</t>
  </si>
  <si>
    <t>4.01.00.0021-организация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</si>
  <si>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2522</t>
  </si>
  <si>
    <t xml:space="preserve">1) п. 13 ст. 16 гл. 3 ; 
2) подп. 1 п. 1 ст. 9 гл. 1
</t>
  </si>
  <si>
    <t xml:space="preserve">1) 01.01.2009 - не огрничен; 
2) 01.09.2013 - не ограничен 
</t>
  </si>
  <si>
    <t xml:space="preserve">1) Постановление Правительства автономного округа от 24.12.2021 №578-п "О мерах по реализации государственной программы Ханты-Мансийского автономного округа - Югры "Поддержка занятости населения" (с изменениями);                                                                                                                                                                                                                                                                                                                                                                                                                                                                                                                                                                 2)Постановление Правительства Ханты-Мансийского АО - Югры "О мерах по реализации государственной программы Ханты-Мансийского автономного округа - Югры "Развитие образования" от 30 декабря 2021 г. N 634-п (с изменениями)
</t>
  </si>
  <si>
    <t xml:space="preserve">1) п. 1 ;                                                                                                                                                                                                                                                                                                                                                                                                                                                                                                                                                            2) п. 1  
</t>
  </si>
  <si>
    <t xml:space="preserve">1) с 01.01.2022- не ограничен;                                                                                                                                                                                                                                                                                                                                                                                                                                                                                                                2) с 01.01.2022- не ограничен           
</t>
  </si>
  <si>
    <t xml:space="preserve">1) п. 1                                                                                                                                                                                                                                                                                                                                                                                                                                                                                                                                                   </t>
  </si>
  <si>
    <t xml:space="preserve"> 1) 01.01.2024 - 31.12.2030</t>
  </si>
  <si>
    <t>07 01</t>
  </si>
  <si>
    <t>4.01.00.0022-организация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городской местности)</t>
  </si>
  <si>
    <t>2523</t>
  </si>
  <si>
    <t xml:space="preserve">1) п. 13 ст. 16 гл. 3 ; 
2) подп. 1 п. 1 ст. 9 гл. 1 </t>
  </si>
  <si>
    <t>1) 01.01.2009 - не ограничен; 
2) 01.09.2013 - не ограничен</t>
  </si>
  <si>
    <t>1) Постановление Правительства автономного округа от 30.12.2021 №634-п "О мерах по реализации государственной программы Ханты-Мансийского автономного округа - Югры "Поддержка занятости населения" (с изменениями);              
2) Постановление Правительства автономного округа от 24.12.2021 №578-п"О мерах по реализации государственной программы Ханты-Мансийского автономного округа - Югры "Поддержка занятости населения" (с изменениями)</t>
  </si>
  <si>
    <t xml:space="preserve">1) п. 1 ; 
2) п. 1  </t>
  </si>
  <si>
    <t xml:space="preserve">1) 01.01.2022- не ограничен; 
2) 01.01.2022 - не ограничен </t>
  </si>
  <si>
    <t>07 02</t>
  </si>
  <si>
    <t>4.01.00.0024-организация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</si>
  <si>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2525</t>
  </si>
  <si>
    <t xml:space="preserve">1) подп. 2 п. 1 ст. 9 гл. 1 </t>
  </si>
  <si>
    <t xml:space="preserve">1) 01.09.2013 - не ограничен </t>
  </si>
  <si>
    <t xml:space="preserve">1) подп. 1 п. 1 ; 
2) подп. 1 п. 1 </t>
  </si>
  <si>
    <t>1) 01.01.2019 - не ограничен; 
2) 01.01.2022 - не ограничен</t>
  </si>
  <si>
    <t xml:space="preserve">1) п. 1 ; 
2) п. 1 </t>
  </si>
  <si>
    <t xml:space="preserve">1) 01.01.2024-31.12.2030;                                                                                                                                                                                                                                                                                                                                                                                                                                                                                                                                               2) 01.01.2024-31.12.2030    </t>
  </si>
  <si>
    <t>07 03</t>
  </si>
  <si>
    <t>4.01.00.0025-осуществление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</si>
  <si>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2526</t>
  </si>
  <si>
    <t xml:space="preserve">1) п. 34 ст. 16 гл. 3 </t>
  </si>
  <si>
    <t xml:space="preserve">1) 01.01.2009 - не ограничен </t>
  </si>
  <si>
    <t>1) п. 1 ;                                       2) ст. 1 ; 
3) п. 1;                                                                                                                                                                                                                                                                                                                                                                                                                                                                                                                                                             4) подп.1.40. п.1</t>
  </si>
  <si>
    <t xml:space="preserve">1) 29.01.2010 - не ограничен;                                   2) 25.03.2021 - не ограничен; 
3) 01.01.2022- не ограничен </t>
  </si>
  <si>
    <t>07 09</t>
  </si>
  <si>
    <t>4.01.00.0026-организация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</si>
  <si>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2527</t>
  </si>
  <si>
    <t>1) Федеральный закон "Об общих принципах организации местного самоуправления в Российской Федерации" от 06.10.2003 №131-фз</t>
  </si>
  <si>
    <t xml:space="preserve">1) п. 13 ст. 16 гл. 3  </t>
  </si>
  <si>
    <t xml:space="preserve">1) п. 1 </t>
  </si>
  <si>
    <t>4.01.00.0029-организация библиотечного обслуживания населения, комплектование и обеспечение сохранности библиотечных фондов библиотек городского округа</t>
  </si>
  <si>
    <t>2530</t>
  </si>
  <si>
    <t xml:space="preserve">1) ст. 15 гл. 4 ; 
2) п. 16 ч. 1 ст. 16 гл. 3 ; 
3) подп. 1 п. 2 ст. 15 гл. 4 ; 
4) абз. 13,14 ст. 40 разд. 7  
</t>
  </si>
  <si>
    <t xml:space="preserve">1) 02.12.1995 - не ограничен; 
2) 01.01.2009 - не ограничен; 
3) 02.01.1995 - не ограничен; 
4) 17.11.1992 - не ограничен 
</t>
  </si>
  <si>
    <r>
      <t xml:space="preserve">1) Постановление Правительства автономного округа "О государственной программе Ханты-Мансийского автономного округа Югры "Культурное пространство" от 30.12.2021 №640-п; 
</t>
    </r>
    <r>
      <rPr>
        <sz val="10"/>
        <color indexed="64"/>
        <rFont val="Times New Roman"/>
      </rPr>
      <t>2) Постановление Правительства автономного округа от 24.12.2021 №578-п"О мерах по реализации государственной программы Ханты-Мансийского автономного округа - Югры "Поддержка занятости населения" (с изменениями)</t>
    </r>
  </si>
  <si>
    <t xml:space="preserve">1) подп. 1 п. 1 ; 
2) п. 1 </t>
  </si>
  <si>
    <t>4.01.00.0030-создание условий для организации досуга и обеспечения жителей городского округа услугами организаций культуры</t>
  </si>
  <si>
    <t>2531</t>
  </si>
  <si>
    <t xml:space="preserve">1) п. 1 ст. 1 разд. 1 ; 
2) п. 17 ч. 1 ст. 16 гл. 3 ; 
3) абз. 13,15,16,17 ст. 40 разд. 7  </t>
  </si>
  <si>
    <t xml:space="preserve">1) 08.01.2007 - не ограничен; 
2) 01.01.2009 - не ограничен; 
3) 17.11.1992 - не ограничен </t>
  </si>
  <si>
    <t>1) 1) Постановление Правительства автономного округа "О государственной программе Ханты-Мансийского автономного округа Югры "Культурное пространство" от 30.12.2021 №640-п; 
2) Постановление Правительства автономного округа от 24.12.2021 №578-п"О мерах по реализации государственной программы Ханты-Мансийского автономного округа - Югры "Поддержка занятости населения" (с изменениями)</t>
  </si>
  <si>
    <t>1)  п. 1 ; 
2) п. 1</t>
  </si>
  <si>
    <t>1) 01.01.2022 - не ограничен; 
2) 01.01.20122 - не ограничен</t>
  </si>
  <si>
    <t>4.01.00.0033-обеспечение условий для развития на территории городского округа физической культуры, школьного спорта и массового спорта</t>
  </si>
  <si>
    <t>2534</t>
  </si>
  <si>
    <t>1) п. 19 ч. 1 ст. 16 гл. 3;                                                                                                                                                                                                                                                                                                                                                                                                                                                                                                                          2) п 3.ст.9 гл. 1</t>
  </si>
  <si>
    <t>1) 01.01.2009 - не ограничен;                                                                                                                                                                                                                                                                                                                                                                                                                                                                                                                                              2) 01.01.2010 -не ограничен</t>
  </si>
  <si>
    <t xml:space="preserve">1) п.1 ;                                                                                                                                                                                                                                                                                                                                                                                                                                                                                                                                                              2) подп.1.2., 1.8 п. 1
</t>
  </si>
  <si>
    <t xml:space="preserve">1) 01.01.2022 - не ограничен;                                                                                                                                                                                                                                                                                                                                                                                                                                                                                                                2) с 01.01.2022 </t>
  </si>
  <si>
    <t>1) 01.01.2024-31.12.2030</t>
  </si>
  <si>
    <t>11 02</t>
  </si>
  <si>
    <t>11 03</t>
  </si>
  <si>
    <t>4.01.00.0034-организация проведения официальных физкультурно-оздоровительных и спортивных мероприятий городского округа</t>
  </si>
  <si>
    <t>2535</t>
  </si>
  <si>
    <r>
      <rPr>
        <sz val="10"/>
        <rFont val="Times New Roman"/>
      </rPr>
      <t xml:space="preserve">1) п. 1   </t>
    </r>
    <r>
      <rPr>
        <sz val="10"/>
        <color indexed="2"/>
        <rFont val="Times New Roman"/>
      </rPr>
      <t xml:space="preserve"> </t>
    </r>
    <r>
      <rPr>
        <sz val="10"/>
        <color indexed="64"/>
        <rFont val="Times New Roman"/>
      </rPr>
      <t xml:space="preserve">                                                                                                                                                                                                                                                                                                                                                                                                                                                                                                                                                                       </t>
    </r>
  </si>
  <si>
    <r>
      <rPr>
        <sz val="10"/>
        <rFont val="Times New Roman"/>
      </rPr>
      <t xml:space="preserve">1) </t>
    </r>
    <r>
      <rPr>
        <sz val="10"/>
        <color indexed="64"/>
        <rFont val="Times New Roman"/>
      </rPr>
      <t>01.01.2024-31.12.2030</t>
    </r>
  </si>
  <si>
    <t>4.01.00.0035-создание условий для массового отдыха жителей городского округа и организация обустройства мест массового отдыха населения</t>
  </si>
  <si>
    <t>2536</t>
  </si>
  <si>
    <t>1) п. 20 ч. 1 ст. 16 гл. 3</t>
  </si>
  <si>
    <t xml:space="preserve">1) 01.01.2009 - не ограничен 
</t>
  </si>
  <si>
    <t>1) Постановление Правительства Ханты-Мансийского АО - Югры от 30 декабря 2021 г. N 635-п "О мерах по реализации государственной программы Ханты-Мансийского автономного округа - Югры "Развитие жилищно-коммунального комплекса и энергетики"</t>
  </si>
  <si>
    <t xml:space="preserve">1) подп. 1.13 п. 1 </t>
  </si>
  <si>
    <t>1) с 01.01.2022 - 13.02.2024</t>
  </si>
  <si>
    <t>05 03</t>
  </si>
  <si>
    <t>4.01.00.0037-организация ритуальных услуг и содержание мест захоронения</t>
  </si>
  <si>
    <t>2538</t>
  </si>
  <si>
    <t xml:space="preserve">1) п. 23 ч. 1 ст. 16 гл. 3 
</t>
  </si>
  <si>
    <t>4.01.00.0038-участие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</si>
  <si>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2539</t>
  </si>
  <si>
    <t xml:space="preserve">1) Федеральный закон "Об общих принципах организации местного самоуправления в Российской Федерации" от 06.10.2003 №131-фз 
</t>
  </si>
  <si>
    <t xml:space="preserve">1) п. 24 ч. 1 ст. 16 гл. 3
</t>
  </si>
  <si>
    <t>4.01.00.0040-организация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</si>
  <si>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2541</t>
  </si>
  <si>
    <t xml:space="preserve">1) п. 25 ч. 1 ст. 16 гл. 3 
</t>
  </si>
  <si>
    <t xml:space="preserve">1) 01.01.2009 - не ограничен
</t>
  </si>
  <si>
    <t>1) Постановление Правительства Ханты-Мансийского АО - Югры от 15.12.2022 г. N 673-п "О мерах по реализации государственной программы Ханты-Мансийского автономного округа - Югры "Пространственное развитие и формирование комфортной городской среды" (с изменениями)</t>
  </si>
  <si>
    <t xml:space="preserve">1) пп. 1.2. п. 1 
</t>
  </si>
  <si>
    <t>1) с 01.01.2023 - не ограничен</t>
  </si>
  <si>
    <t>4.01.00.0041-организация благоустройства территории городского округа в части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 за исключением расходов, осуществляемых за счет средств дорожных фондов</t>
  </si>
  <si>
    <t>2542</t>
  </si>
  <si>
    <t xml:space="preserve">1) п. 25 ч. 1 ст. 16 гл. 3  </t>
  </si>
  <si>
    <t>1)  Постановление администрации города  от 16.11.2023 №1894 "Об утверждении муниципальной программы "Формирование современной городской среды города Мегиона" (с изменениями)</t>
  </si>
  <si>
    <t>1) 01.01.2024 - 31.12.2030</t>
  </si>
  <si>
    <t>2544</t>
  </si>
  <si>
    <t xml:space="preserve">1) Градостроительный кодекс Российской Федерации от 29.12.2004 №190-фз; 
2) Федеральный закон "Об общих принципах организации местного самоуправления в Российской Федерации" от 06.10.2003 №131-фз 
</t>
  </si>
  <si>
    <t xml:space="preserve">1) п.1 ст. 8 г.2; 
2) п. 26 ч. 1 ст. 16 гл. 3 
</t>
  </si>
  <si>
    <t xml:space="preserve">1) 30.12.2004 - не ограничен; 
2) 01.01.2009 - не ограничен 
</t>
  </si>
  <si>
    <t xml:space="preserve">1) Постановление Правительства Ханты-Мансийского АО - Югры от 29 декабря 2020 г. N 643-п "О мерах по реализации государственной программы Ханты-Мансийского автономного округа - Югры "Строительство" </t>
  </si>
  <si>
    <t xml:space="preserve">1) подп. 1.16 п. 1  
</t>
  </si>
  <si>
    <t xml:space="preserve">1) 01.01.2021 - не ограничен </t>
  </si>
  <si>
    <t>4.01.00.0046-организация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</si>
  <si>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2547</t>
  </si>
  <si>
    <t xml:space="preserve">1) Федеральный закон "Об общих принципах организации местного самоуправления в Российской Федерации" от 06.10.2003 №131-фз; 
2) Федеральный закон "О гражданской обороне " от 12.02.1998 №28-фз (с изменениями)
</t>
  </si>
  <si>
    <t xml:space="preserve">1) п. 28 ст. 16 гл. 3 ; 
2) ст. 3 гл. 1  
</t>
  </si>
  <si>
    <t xml:space="preserve">1) 01.01.2009 - не ограничен; 
2) 19.02.1998 - не ограничен 
</t>
  </si>
  <si>
    <t>03 10</t>
  </si>
  <si>
    <t>4.01.00.0047-создание, содержание и организация деятельности аварийно-спасательных служб и (или) аварийно-спасательных формирований на территории городского округа</t>
  </si>
  <si>
    <t>2548</t>
  </si>
  <si>
    <t xml:space="preserve">1) Федеральный закон "Об общих принципах организации местного самоуправления в Российской Федерации" от 06.10.2003 №131-фз; 
2) Федеральный закон "Об аварийно-спасательных службах и статусе спасателей" от 22.08.1995 №151-фз (с изменениями)
</t>
  </si>
  <si>
    <t xml:space="preserve">1) п. 29 ст. 16 гл. 3 ; 
2) ст. 2 гл. 1 
</t>
  </si>
  <si>
    <t xml:space="preserve">1) 01.01.2009 - не ограничен; 
2) 31.08.1995 - не ограничен
</t>
  </si>
  <si>
    <t>4.01.00.0051-создание условий для расширения рынка сельскохозяйственной продукции, сырья и продовольствия</t>
  </si>
  <si>
    <t xml:space="preserve">1) Федеральный закон "Об общих принципах организации местного самоуправления в Российской Федерации" от 06.10.2003 №131-фз 
</t>
  </si>
  <si>
    <t xml:space="preserve">1) п. 33 ч. 1 ст. 16 гл. 3
</t>
  </si>
  <si>
    <t xml:space="preserve">1) Постановление администрации города от 03.11.2023 №1801 "Об утверждении муниципальной программы "Поддержка и развитие малого и среднего предпринимательства на территории города Мегиона" (с изменениями) </t>
  </si>
  <si>
    <t xml:space="preserve">1) п. 1                                                                                                                                                                                                                                                                                                                                                                                                                                                                                                                                                                         </t>
  </si>
  <si>
    <t xml:space="preserve">1) 01.01.2024 -31.12.2030 </t>
  </si>
  <si>
    <t>04 05</t>
  </si>
  <si>
    <t>4.01.00.0052-содействие развитию малого и среднего предпринимательства</t>
  </si>
  <si>
    <t>2553</t>
  </si>
  <si>
    <t>1) Постановление Правительства Ханты-Мансийского АО - Югры от 30 декабря 2021 г. N 633-п "О мерах по реализации государственной программы Ханты-Мансийского автономного округа - Югры "Развитие экономического потенциала"</t>
  </si>
  <si>
    <t xml:space="preserve">1) подп. 1.2 п. 1 ; </t>
  </si>
  <si>
    <t>4.01.00.0053-оказание поддержки социально ориентированным некоммерческим организациям, благотворительной деятельности и добровольчеству (волонтерству)</t>
  </si>
  <si>
    <t>2554</t>
  </si>
  <si>
    <t xml:space="preserve">1) ст. 16 гл. 3 ; 
2) п. 1 ст. 31 гл. 4  </t>
  </si>
  <si>
    <t xml:space="preserve">1) 01.01.2009 - не ограничен; 
2) 15.01.1996 - не ограничен </t>
  </si>
  <si>
    <r>
      <rPr>
        <sz val="10"/>
        <rFont val="Times New Roman"/>
      </rPr>
      <t xml:space="preserve">1) подп. 1,10 п. 1 ; </t>
    </r>
    <r>
      <rPr>
        <sz val="10"/>
        <color indexed="2"/>
        <rFont val="Times New Roman"/>
      </rPr>
      <t xml:space="preserve">
</t>
    </r>
    <r>
      <rPr>
        <sz val="10"/>
        <rFont val="Times New Roman"/>
      </rPr>
      <t>2)подп.2,8 п.1;</t>
    </r>
    <r>
      <rPr>
        <sz val="10"/>
        <color indexed="2"/>
        <rFont val="Times New Roman"/>
      </rPr>
      <t xml:space="preserve"> </t>
    </r>
    <r>
      <rPr>
        <sz val="10"/>
        <color indexed="64"/>
        <rFont val="Times New Roman"/>
      </rPr>
      <t xml:space="preserve">
3) подп. 8 п. 1</t>
    </r>
  </si>
  <si>
    <r>
      <rPr>
        <sz val="10"/>
        <rFont val="Times New Roman"/>
      </rPr>
      <t xml:space="preserve">1) 01.01.2022- не ограничен; </t>
    </r>
    <r>
      <rPr>
        <sz val="10"/>
        <color indexed="2"/>
        <rFont val="Times New Roman"/>
      </rPr>
      <t xml:space="preserve">
</t>
    </r>
    <r>
      <rPr>
        <sz val="10"/>
        <rFont val="Times New Roman"/>
      </rPr>
      <t xml:space="preserve">2) 01.01.2022 - не ограничен; </t>
    </r>
    <r>
      <rPr>
        <sz val="10"/>
        <color indexed="64"/>
        <rFont val="Times New Roman"/>
      </rPr>
      <t xml:space="preserve">
3) 01.01.2022 - не ограничен</t>
    </r>
  </si>
  <si>
    <t>10 06</t>
  </si>
  <si>
    <t>4.01.00.0054-организация и осуществление мероприятий по работе с детьми и молодежью, участие в реализации молодежной политики, разработка и реализация мер по обеспечению и защите прав и законных интересов молодежи, разработка и реализация муниципальных программ по основным направлениям реализации молодежной политики, организация и осуществление мониторинга реализации молодежной политики в городском округе (п. 34 в ред. Федерального закона от 02.11.2023 N 517-ФЗ)</t>
  </si>
  <si>
    <t>2555</t>
  </si>
  <si>
    <t>1) п. 34 ст. 16 гл. 3</t>
  </si>
  <si>
    <t xml:space="preserve">1) п 1 ; 
2) п. 1. ; 
3) п. 1 
</t>
  </si>
  <si>
    <t>1) 25.03.2021 - не ограничен; 
2) 01.01.2022 - не ограничен; 
3) 01.01.2022 - не ограничен</t>
  </si>
  <si>
    <r>
      <rPr>
        <sz val="10"/>
        <rFont val="Times New Roman"/>
      </rPr>
      <t xml:space="preserve">1) п.1                                                                                                                                                                                                                                                                                                                                                                                                                                                                                                                                                              </t>
    </r>
    <r>
      <rPr>
        <sz val="10"/>
        <color indexed="64"/>
        <rFont val="Times New Roman"/>
      </rPr>
      <t xml:space="preserve">                                                                                                                                                                                                                                                                                                                                                                                                                                                                                                                                                               </t>
    </r>
  </si>
  <si>
    <r>
      <rPr>
        <sz val="10"/>
        <rFont val="Times New Roman"/>
      </rPr>
      <t xml:space="preserve">1) </t>
    </r>
    <r>
      <rPr>
        <sz val="10"/>
        <color indexed="64"/>
        <rFont val="Times New Roman"/>
      </rPr>
      <t xml:space="preserve">01.01.2024- 31.12.2030 </t>
    </r>
  </si>
  <si>
    <t>04 01</t>
  </si>
  <si>
    <t>4.01.00.0056-оказание поддержки гражданам и их объединениям, участвующим в охране общественного порядка, создание условий для деятельности народных дружин</t>
  </si>
  <si>
    <t>2557</t>
  </si>
  <si>
    <t xml:space="preserve">1) Федеральный закон "Об общих принципах организации местного самоуправления в Российской Федерации" от 06.10.2003 №131-фз; 
2) Федеральный закон "Об участии граждан в охране общественного порядка" от 02.04.2014 №44-фз 
</t>
  </si>
  <si>
    <t xml:space="preserve">1) п. 37 ст. 16 гл. 3 ; 
2) ст. 12 гл. 3 
</t>
  </si>
  <si>
    <t xml:space="preserve">1) 01.01.2009 - не ограничен; 
2) 04.04.2014 - не ограничен 
</t>
  </si>
  <si>
    <t xml:space="preserve">1) Постановление Правительства Ханты-Мансийского АО - Югры от 24 декабря 2021 г. N 577-п "О мерах по реализации государственной программы Ханты-Мансийского автономного округа - Югры "Профилактика правонарушений и обеспечение отдельных прав граждан";                                                                                                                                                                                                                                                                                                                                                                                                                                                                                                                                                                                                                                                                                                                                                                                                                     2) Постановление Правительства Ханты-Мансийского АО - Югры от 3 мая 2024 г. N 167-п "О мерах по реализации государственной программы Ханты-Мансийского автономного округа - Югры "Безопасность жизнедеятельности и профилактика правонарушений"                                              </t>
  </si>
  <si>
    <t>1) п. 1;                                                                                                                                                                                                                                                                                                                                                                                                                                                                                                                                                                                                                         2) п. 1</t>
  </si>
  <si>
    <t>1) с 01.01.2022  - не ограничен;                                                                                                                                                                                                                                                                                                                                                                                                                                                                                                                                                                                                                                                   2) с 03.05.2024  - не ограничен</t>
  </si>
  <si>
    <t>03 14</t>
  </si>
  <si>
    <t>2600</t>
  </si>
  <si>
    <t>4.02.00.0001-материально-техническое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</si>
  <si>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2601</t>
  </si>
  <si>
    <t xml:space="preserve">1) Федеральный закон "О муниципальной службе в Российской Федерации " от 02.03.2007 №25-фз (с изменениями); 
2) Федеральный закон "Об общих принципах организации местного самоуправления в Российской Федерации" от 06.10.2003 №131-фз (с изменениями); 
3) Федеральный закон "Об общих принципах организации и деятельности контрольно-счетных органов субъектов Российской Федерации и муниципальных образований" от 07.02.2011 №6-фз (с изменениями)
</t>
  </si>
  <si>
    <t xml:space="preserve">1) ст. 34 гл. 9 ; 
2) п. 9 ст. 34 гл. 6 ; 
3) ст. 20  
</t>
  </si>
  <si>
    <t xml:space="preserve">1) 01.06.2007 - не ограничен; 
2) 01.01.2009 - не ограничен; 
3) 01.10.2011 - не ограничен
</t>
  </si>
  <si>
    <t>1) Постановление Правительства Ханты-Мансийского АО - Югры от 6 августа 2010 г. N 191-п "О нормативах формирования расходов на содержание органов местного самоуправления Ханты-Мансийского автономного округа - Югры" (с изменениями);                                                                                                                                                                                                                                                                                                                   2) Постановление Правительства Ханты-Мансийского АО - Югры от 23 августа 2019 г. N 278-п "О нормативах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 в Ханты-Мансийском автономном округе - Югре" (с изменениями)</t>
  </si>
  <si>
    <t xml:space="preserve">1) прил. 1;                                                                                                                                                                         2) п. 1 </t>
  </si>
  <si>
    <t>1) 01.01.2011 - не ограничен;                                              
2) 01.01.2019 - не ограничен</t>
  </si>
  <si>
    <t>01 02</t>
  </si>
  <si>
    <t>01 03</t>
  </si>
  <si>
    <t>01 04</t>
  </si>
  <si>
    <t>01 06</t>
  </si>
  <si>
    <t>4.02.00.0002-материально-техническое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</si>
  <si>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2602</t>
  </si>
  <si>
    <t xml:space="preserve">1) Федеральный закон "О муниципальной службе в Российской Федерации " от 02.03.2007 №25-фз (с изменениями); 
2) Федеральный закон "Об общих принципах организации местного самоуправления в Российской Федерации" от 06.10.2003 №131-фз (с изменениями); 
3) Федеральный закон "Об общих принципах организации и деятельности контрольно-счетных органов субъектов Российской Федерации и муниципальных образований" от 07.02.2011 №6-фз (с изменениями)
</t>
  </si>
  <si>
    <t xml:space="preserve">1) ст. 34 гл. 9 ;
2) п. 9 ст. 34 гл. 6 ; 
3) ст. 20
</t>
  </si>
  <si>
    <t xml:space="preserve">1) 01.06.2007 - не ограничен; 
2) 01.01.2009 - не ограничен; 
3) 01.10.2011 - не ограничен 
</t>
  </si>
  <si>
    <t>1) 01.01.2011 - не ограничен;                         2) 01.01.2019 - не ограничен</t>
  </si>
  <si>
    <t>4.02.00.0004-обслуживание долговых обязательств в части процентов, пеней и штрафных санкций по бюджетным кредитам, полученным из региональных бюджетов</t>
  </si>
  <si>
    <t>2604</t>
  </si>
  <si>
    <t xml:space="preserve">1) Федеральный закон "Об общих принципах организации местного самоуправления в Российской Федерации" от 06.10.2003 №131-фз (с изменениями); 
2) Бюджетный Кодекс Российской Федерации от 31.07.1998 №145-фз (с изменениями)
</t>
  </si>
  <si>
    <t xml:space="preserve">1) п. 9 ч. 1 ст. 17 гл. 3 ; 
2) п. 1 ст. 119 гл. 14 
</t>
  </si>
  <si>
    <t xml:space="preserve">1) 01.01.2009 - не ограничен; 
2) 01.01.2000 - не ограничен
</t>
  </si>
  <si>
    <t>13 01</t>
  </si>
  <si>
    <t>4.02.00.0006-принятие устава муниципального образования и внесение в него изменений и дополнений, издание муниципальных правовых актов</t>
  </si>
  <si>
    <t>2606</t>
  </si>
  <si>
    <t xml:space="preserve">1) п. 1 ст. 4 гл. 1  
</t>
  </si>
  <si>
    <t>4.02.00.0008-создание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</si>
  <si>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2608</t>
  </si>
  <si>
    <t xml:space="preserve">1) п. 3 ч. 1 ст. 17 гл. 3  
</t>
  </si>
  <si>
    <t>04 10</t>
  </si>
  <si>
    <t>4.02.00.0013-организационное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</si>
  <si>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 xml:space="preserve">1) п. 5 ч.1 ст. 17  гл. 3  
</t>
  </si>
  <si>
    <t>01 07</t>
  </si>
  <si>
    <t>4.02.00.0017-учреждение печатного средства массовой информации и (или) сетевого издания для обнародования муниципальных правовых актов, доведения до сведения жителей муниципального образования официальной информации</t>
  </si>
  <si>
    <t>2617</t>
  </si>
  <si>
    <t xml:space="preserve">1) Федеральный закон "Об обеспечении доступа к информации о деятельности государственных органов и органов местного самоуправления" от 09.02.2009 №8-фз; 
2) Федеральный закон "Об общих принципах организации местного самоуправления в Российской Федерации" от 06.10.2003 №131-фз; 
3) Закон Российской Федерации "О средствах массовой информации " от 27.12.1991 №2124-1 
</t>
  </si>
  <si>
    <t xml:space="preserve">1) ч. 1 ст. 2 гл. 1 ; 
2) п. 7 ч. 1 ст. 17 гл. 3 ; 
3) ст. 7 гл. 2 </t>
  </si>
  <si>
    <t xml:space="preserve">1) 01.01.2010 - не ограничен; 
2) 01.01.2009 - не ограничен; 
3) 08.02.1992 - не ограничен 
</t>
  </si>
  <si>
    <t>12 02</t>
  </si>
  <si>
    <t>4.02.00.0019-организация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</si>
  <si>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2619</t>
  </si>
  <si>
    <t>1) Федеральный закон "О муниципальной службе в Российской Федерации " от 02.03.2007 №25-фз; 
2) Федеральный закон "Об общих принципах организации местного самоуправления в Российской Федерации" от 06.10.2003 №131-фз</t>
  </si>
  <si>
    <t xml:space="preserve">1) подп. 7 ст. 11 гл. 3 ; 
2) подп. 8.1 п. 8 ч. 1 ст. 17 </t>
  </si>
  <si>
    <t>1) 01.06.2007 - не ограничен; 
2) 01.01.2009 - не ограничен</t>
  </si>
  <si>
    <t>1) Закон Ханты-Мансийского АО - Югры от 20 июля 2007 г. N 113-оз "Об отдельных вопросах муниципальной службы в Ханты-Мансийском автономном округе - Югре" (с изменениями)</t>
  </si>
  <si>
    <t xml:space="preserve">1) ст.1 </t>
  </si>
  <si>
    <t xml:space="preserve">1) 20.08.2007 - не ограничен </t>
  </si>
  <si>
    <t>4.02.00.0020-утверждение и реализация муниципальных программ в области энергосбережения и повышения энергетической эффективности, организация проведения энергетического обследования многоквартирных домов, помещения в которых составляют муниципальный жилищный фонд в границах муниципального образования, организация и проведение иных мероприятий, предусмотренных законодательством об энергосбережении и о повышении энергетической эффективности</t>
  </si>
  <si>
    <t>2620</t>
  </si>
  <si>
    <t xml:space="preserve">1) Федеральный закон "Об общих принципах организации местного самоуправления в Российской Федерации" от 06.10.2003 №131-фз; 
2) Федеральный закон "Об энергосбережении и о повышении энергетической эффективности и о внесении изменений в отдельные законодательные акты Российской Федерации " от 23.11.2009 №261-фз 
</t>
  </si>
  <si>
    <t xml:space="preserve">1) п. 8.2 ч. 1 ст. 17 гл. 3 ; 
2) ст. 8 гл. 2 
</t>
  </si>
  <si>
    <t xml:space="preserve">1) 01.01.2009 - не ограничен; 
2) 27.11.2009 - не ограничен 
</t>
  </si>
  <si>
    <t xml:space="preserve">1) Закон Ханты-Мансийского АО - Югры от 7 июля 2011 г. N 67-оз "Об энергосбережении и о повышении энергетической эффективности в Ханты-Мансийском автономном округе - Югре" </t>
  </si>
  <si>
    <t xml:space="preserve">1) п. 5 ст. 2 </t>
  </si>
  <si>
    <t xml:space="preserve">1) 22.07.2011 - не ограничен </t>
  </si>
  <si>
    <t>4.02.00.0021-установление гарантий и компенсаций расходов для лиц, работающих и проживающих в районах Крайнего Севера и приравненных к ним местностях – статьи 33 и 35 Закона Российской Федерации от 19 февраля 1993 г. № 4520-1 «О государственных гарантиях и компенсациях для лиц, работающих и проживающих в районах Крайнего Севера и приравненных к ним местностях», статьи 325 и 326 Трудового кодекса Российской Федерации</t>
  </si>
  <si>
    <t>2621</t>
  </si>
  <si>
    <t xml:space="preserve">1) Закон Российской Федерации "О государственных гарантиях и компенсациях для лиц, работающих и проживающих в районах Крайнего Севера и приравненных к ним местностях " от 19.02.1993 №4520-1 (с изменениями); 
2) Трудовой кодекс Российской Федерации от 30.12.2001 №197-фз (с изменениями)
</t>
  </si>
  <si>
    <t xml:space="preserve">1) абз. 1 ст. 33 разд. 7 ; 
2) ч. 4 ст. 325 гл. 50 разд. 12  
</t>
  </si>
  <si>
    <t xml:space="preserve">1) 01.06.1993 - не ограничен; 
2) 01.02.2002 - не ограничен 
</t>
  </si>
  <si>
    <t>4.02.00.0023-предоставление доплаты за выслугу лет к трудовой пенсии муниципальным служащим за счет средств местного бюджета</t>
  </si>
  <si>
    <t>2623</t>
  </si>
  <si>
    <t xml:space="preserve">1) п. 5 ст. 20 гл. 16 </t>
  </si>
  <si>
    <t>10 01</t>
  </si>
  <si>
    <t>4.02.00.0024-Полномочия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 часть 2.1 статьи 37 Федерального закона от 29 декабря 2012 г. № 273-ФЗ «Об образовании в Российской Федерации», пункт 3 статьи 3 Федерального закона от 1 марта 2020 г. № 47-ФЗ "О внесении изменений в Федеральный закон "О качестве и безопасности пищевых продуктов" и статью 37 Федерального закона "Об образовании в Российской Федерации"</t>
  </si>
  <si>
    <t>2624</t>
  </si>
  <si>
    <t xml:space="preserve">1) п. 9 ст. 17  ч.1 
</t>
  </si>
  <si>
    <t>4.03.03.0002-Иные дополнительные меры социальной поддержки и социальной помощи для отдельных категорий граждан</t>
  </si>
  <si>
    <t xml:space="preserve">1) ч.5 ст. 20 гл.4
</t>
  </si>
  <si>
    <t>3100</t>
  </si>
  <si>
    <t>за счет субвенций, предоставленных из федерального бюджета, всего</t>
  </si>
  <si>
    <t>3101</t>
  </si>
  <si>
    <t>4.04.01.0001-на государственную регистрацию актов гражданского состояния</t>
  </si>
  <si>
    <t>3102</t>
  </si>
  <si>
    <t xml:space="preserve">1) п. 5 ст. 19 гл. 4; 
2) п. 2 ст. 4 гл. 1 
</t>
  </si>
  <si>
    <t xml:space="preserve">1) 01.01.2009 - не ограничен; 
2) 20.11.1997 - не ограничен
</t>
  </si>
  <si>
    <t>1) Закон Ханты-Мансийского АО - Югры от 30 сентября 2008 г. N 91-оз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государственной регистрации актов гражданского состояния"</t>
  </si>
  <si>
    <t xml:space="preserve">1) ст. 3 </t>
  </si>
  <si>
    <t>03 04</t>
  </si>
  <si>
    <t>4.04.01.0002-по составлению (изменению) списков кандидатов в присяжные заседатели</t>
  </si>
  <si>
    <t>3103</t>
  </si>
  <si>
    <t xml:space="preserve">1) п. 14 ст. 5 ; 
2) п. 1  
</t>
  </si>
  <si>
    <t xml:space="preserve">1) 05.09.2004 - не ограничен; 
2) 08.06.2005 - не ограничен 
</t>
  </si>
  <si>
    <t>1) Закон Ханты-Мансийского АО - Югры от 19 июля 2007 г. N 94-оз "О методике расчета размера и распределения субвенций между бюджетами муниципальных образований Ханты-Мансийского автономного округа - Югры на осуществление осударственных полномочий по составлению (изменению) списков кандидатов в присяжные заседатели федеральных судов общей юрисдикции в Российской Федерации"</t>
  </si>
  <si>
    <t>1) ст.1</t>
  </si>
  <si>
    <t>1) 31.07.2007 - не ограничен</t>
  </si>
  <si>
    <t>01 05</t>
  </si>
  <si>
    <t>4.04.01.0016-на осуществление полномочий по обеспечению жильем отдельных категорий граждан, установленных федеральным законом от 12 января 1995 г. № 5-ФЗ «О ветеранах»</t>
  </si>
  <si>
    <t>3117</t>
  </si>
  <si>
    <t xml:space="preserve">1) п. 5 ст. 19 гл. 4 ; 
2) п. 3 ст. 13 гл. 2  
</t>
  </si>
  <si>
    <t xml:space="preserve">1) 01.01.2009 - не ограничен; 
2) 16.01.1995 - не ограничен 
</t>
  </si>
  <si>
    <t>1) Закон Ханты-Мансийского АО - Югры от 31 марта 2009 г. N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</si>
  <si>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1) п. 1 ст.2</t>
  </si>
  <si>
    <t>1) 26.06.2009 - не ограничен</t>
  </si>
  <si>
    <t>4.04.01.0032-на осуществление полномочий по обеспечению жильем отдельных категорий граждан, установленных федеральным законом от 24 ноября 1995 г. № 181-ФЗ «О социальной защите инвалидов в Российской Федерации»</t>
  </si>
  <si>
    <t>3133</t>
  </si>
  <si>
    <t xml:space="preserve">1) ст. 17 ;                                                                             2) п. 5 ст. 19 гл. 4 </t>
  </si>
  <si>
    <t>1) 02.12.1995 - не ограничен;                                                                                       2) 01.01.2009 - не ограничен</t>
  </si>
  <si>
    <t>1) п. 2 ст.2</t>
  </si>
  <si>
    <t>за счет субвенций, предоставленных из бюджета субъекта Российской Федерации, всего</t>
  </si>
  <si>
    <t>3200</t>
  </si>
  <si>
    <t>4.04.02.0001-Материально-техническое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</si>
  <si>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3201</t>
  </si>
  <si>
    <t>1) ст.19 гл. 4</t>
  </si>
  <si>
    <t xml:space="preserve">1) Закон Ханты-Мансийского АО - Югры от 30 сентября 2008 г. N 91-оз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государственной регистрации актов гражданского состояния"; 
2) Закон Ханты-Мансийского АО - Югры от 2 марта 2009 г. N 5-оз "Об административных комиссиях в Ханты-Мансийском автономном округе - Югре"; 
3) Закон Ханты-Мансийского АО - Югры от 12 октября 2005 г. N 74-оз "О комиссиях по делам несовершеннолетних и защите их прав в Ханты-Мансийском автономном округе - Югре и наделении органов местного самоуправления отдельными государственными полномочиями по созданию и осуществлению деятельности комиссий по делам несовершеннолетних и защите их прав";                                                                                                                                                                                                                                                                                                                              4) Постановление Правительства Ханты-Мансийского АО - Югры от 30 декабря 2021 г. N 637-п "О мерах по реализации государственной программы Ханты-Мансийского автономного округа - Югры "Развитие агропромышленного комплекса"                                               </t>
  </si>
  <si>
    <t xml:space="preserve">1) ст. 7 ; 
2) ст. 5 гл. 2 ; 
3) ст. 6 гл. 3;                                                                                                                                                                                                                                                                                                                                                                                                                                                                                                                                                                                                                                                                                             4) пп.1.18 п.1 </t>
  </si>
  <si>
    <t>1) 01.01.2009 - не ограничен; 
2) 23.03.2009 - не ограничен; 
3) 01.01.2006 - не ограничен;                                                                                                                                                                                                                                                                                                                                                                                                                                                                                                                                                                                                                                                                                                                            4) 01.01.2022 - не ограничен</t>
  </si>
  <si>
    <t>05 05</t>
  </si>
  <si>
    <t>4.04.02.0002-Материально-техническое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</si>
  <si>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3202</t>
  </si>
  <si>
    <t xml:space="preserve">1) Закон Ханты-Мансийского АО - Югры от 30 сентября 2008 г. N 91-оз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государственной регистрации актов гражданского состояния"; 
2) Закон Ханты-Мансийского АО - Югры от 2 марта 2009 г. N 5-оз "Об административных комиссиях в Ханты-Мансийском автономном округе - Югре"; 
3) Закон Ханты-Мансийского АО - Югры от 12 октября 2005 г. N 74-оз "О комиссиях по делам несовершеннолетних и защите их прав в Ханты-Мансийском автономном округе - Югре и наделении органов местного самоуправления отдельными государственными полномочиями по созданию и осуществлению деятельности комиссий по делам несовершеннолетних и защите их прав";                                                                                                                                                                                                                                                                                                                              4) Постановление Правительства Ханты-Мансийского АО - Югры от 30 декабря 2021 г. N 637-п "О мерах по реализации государственной программы Ханты-Мансийского автономного округа - Югры "Развитие агропромышленного комплекса"          </t>
  </si>
  <si>
    <t>08 04</t>
  </si>
  <si>
    <t>4.04.02.0003-Материально-техническое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материально-технического и финансового обеспечения деятельности государственных учреждений субъекта Российской Федерации (муниципальных учреждений), в том числе вопросов оплаты труда работников государственных учреждений субъекта Российской Федерации (муниципальных учреждений))</t>
  </si>
  <si>
    <t>3202.1</t>
  </si>
  <si>
    <t>1) Постановление Правительства Ханты-Мансийского АО - Югры от 29 декабря 2020 г. N 643-п "О мерах по реализации государственной программы Ханты-Мансийского автономного округа - Югры "Строительство";                                                                                         2) Закон Ханты-Мансийского АО - Югры от 17 ноября 2016 г. N 79-оз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в сфере обращения с твердыми коммунальными отходами"</t>
  </si>
  <si>
    <t>1) пп.1.31 п.1;                                                                               2) п.2 ст.2</t>
  </si>
  <si>
    <t>1) 01.01.2021 - не ограничен;                                                                                                                                                                         2)01.01.17 - не ограничен</t>
  </si>
  <si>
    <t>4.04.02.0013-на поддержку сельскохозяйственного производства,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сельскохозяйственного производства в сфере животноводства без учета рыбоводства и рыболовства)</t>
  </si>
  <si>
    <t>3205</t>
  </si>
  <si>
    <t xml:space="preserve">1) п. 1 ст. 19 гл. 4 
</t>
  </si>
  <si>
    <t xml:space="preserve">1) Закон автономного округа "О наделении органов местного самоуправления муниципальных образований Ханты-Мансийского автономного округа - Югры отдельным государственным полномочием по поддержке сельскохозяйственного производства (за исключением мероприятий, предусмотренных федеральными целевыми программами)" от 16.12.2010 №228-оз
</t>
  </si>
  <si>
    <t xml:space="preserve">1) п.2 ст.2
</t>
  </si>
  <si>
    <t>1) 01.01.2011 - не ограничен</t>
  </si>
  <si>
    <t>1) Постановление  администрации города от 19.12.2018 №2746  "Об утверждении муниципальной программы "Поддержка и развитие малого и среднего предпринимательства на территории города Мегиона на 2019-2025 годы"  (с изменениями);                                                                    2) Постановление  администрации города от 03.11.2023 №1801 "Об утверждении муниципальной программы "Поддержка и развитие малого и среднего предпринимательства на территории города Мегиона" (с изменениями)</t>
  </si>
  <si>
    <t>1) п. 1;                                                                                                                                                                                                                                                                                                                                                                                                                                                                                                                                                                                               2) п. 1</t>
  </si>
  <si>
    <t>1) 01.01.2019 - 31.12.2023;                                                                                                                                                                                                                                                                                                                                                                                                                                                                                                                2) 01.01.2024 - 31.12.2030</t>
  </si>
  <si>
    <t>4.04.02.0054-на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</si>
  <si>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3236</t>
  </si>
  <si>
    <t xml:space="preserve">1) п. 5 ст. 19 гл. 4 
</t>
  </si>
  <si>
    <t>1) 01.01.2022 - не ограничен</t>
  </si>
  <si>
    <t>4.04.02.0055-на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</si>
  <si>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3237</t>
  </si>
  <si>
    <t xml:space="preserve">1) гл. 3 ; 
</t>
  </si>
  <si>
    <r>
      <t xml:space="preserve">1) Закон автономного округа от 08.07.2005 №62-оз "О наделении органов местного самоуправления муниципальных образований отдельными государственными полномочиями Ханты-Мансийского автономного округа - Югры "(с изменениями); </t>
    </r>
    <r>
      <rPr>
        <sz val="10"/>
        <color indexed="2"/>
        <rFont val="Times New Roman"/>
      </rPr>
      <t xml:space="preserve">
</t>
    </r>
    <r>
      <rPr>
        <sz val="10"/>
        <rFont val="Times New Roman"/>
      </rPr>
      <t xml:space="preserve">2) Закон автономного округа от 21.02.2007 №2-оз "О компенсации части родительской платы за содержание детей (присмотр и уход за детьми) в образовательных организациях, реализующих основную общеобразовательную программу дошкольного образования " (с изменениями); </t>
    </r>
    <r>
      <rPr>
        <sz val="10"/>
        <color indexed="2"/>
        <rFont val="Times New Roman"/>
      </rPr>
      <t xml:space="preserve">
</t>
    </r>
    <r>
      <rPr>
        <sz val="10"/>
        <rFont val="Times New Roman"/>
      </rPr>
      <t>3) Постановление Правительства автономного округа от 18.08.2009 №216-п "Об утверждении норматива расходов на администрирование переданного полномочия на одного ребенка, посещающего муниципальную  образовательную организацию, реализующую образовательную программу дошкольного образования"; 
4) Постановление Правительства Ханты-Мансийского АО - Югры "О мерах по реализации государственной программы Ханты-Мансийского автономного округа - Югры "Развитие образования" от 30 декабря 2021 г. N 634-п (с изменениями).</t>
    </r>
  </si>
  <si>
    <t>4.04.02.0060-на организацию и обеспечение отдыха и оздоровления детей (за исключением организации отдыха детей в каникулярное время), в том числе осуществление мероприятий по обеспечению безопасности жизни и здоровья детей в период их пребывания в организациях отдыха детей и их оздоровления, формирование и ведение реестра организаций отдыха детей и их оздоровления, создание и организационного сопровождения деятельности межведомственной комиссии по вопросам организации отдыха и оздоровления детей, разработка и утверждение списка рекомендуемых туристских маршрутов (других маршрутов передвижения) для прохождения группами туристов с участием детей в рамках осуществления самодеятельного туризма и для прохождения организованными группами детей, содействие в реализация и защите прав и законных интересов ребенка, осуществление мероприятий по обеспечению профессиональной ориентации, профессионального обучения детей, достигших возраста 14 лет, принятие мер в целях предупреждения причинения вреда здоровью детей, их физическому, интеллектуальному, психическому, духовному и нравственному развитию, защиты прав детей, находящихся в трудной жизненной ситуации</t>
  </si>
  <si>
    <t>3241</t>
  </si>
  <si>
    <t xml:space="preserve">1) п. 1 ;                                      2) ст. 8 гл. 3 ; 
3) п. 1 ст. 5 ; 
4) подп. 1.18 п. 1 </t>
  </si>
  <si>
    <t>4.04.02.0083-на организацию проведения на территории субъекта Российской Федерации мероприятий по предупреждению и ликвидации болезней животных, их лечению, защите населения от болезней, общих для человека и животных, за исключением вопросов, решение которых отнесено к ведению Российской Федерации</t>
  </si>
  <si>
    <t>3254</t>
  </si>
  <si>
    <t xml:space="preserve">1) ст. 19 гл. 4  
</t>
  </si>
  <si>
    <t xml:space="preserve">1) О наделении органов местного самоуправления муниципальных образований Ханты-Мансийского автономного округа - Югры отдельным государственным полномочием Ханты-Мансийского автономного округа - Югры по организации мероприятий при осуществлении деятельности по обращению с животными без владельцев" от 10.12.2019 №89-оз 
</t>
  </si>
  <si>
    <t xml:space="preserve">1) ст. 2
</t>
  </si>
  <si>
    <t xml:space="preserve">1) 01.01.2020 - не ограничен 
</t>
  </si>
  <si>
    <t>4.04.02.0093-на установление подлежащих государственному регулированию цен (тарифов) на товары (услуги), за исключением цен (тарифов), регулирование которых осуществляется федеральными государственными органами</t>
  </si>
  <si>
    <t>3260</t>
  </si>
  <si>
    <t xml:space="preserve">1) ст. 19 гл. 4 
</t>
  </si>
  <si>
    <t xml:space="preserve">1) 01.01.2009 - не ограничен 
</t>
  </si>
  <si>
    <t>1) Постановление Правительства Ханты-Мансийского АО - Югры от 30 декабря 2021 г. N 635-п "О мерах по реализации государственной программы Ханты-Мансийского автономного округа - Югры "Развитие жилищно-коммунального комплекса и энергетики";                                       2) Постановление Правительства Ханты-Мансийского АО - Югры от 29 декабря 2020 г. № 643-п "О мерах по реализации государственной программы Ханты-Мансийского автономного округа - Югры "Развитие жилищной сферы"</t>
  </si>
  <si>
    <t>1) с 01.01.2022 - 13.02.2024;                   2) с 13.02.2024 - не ограничен</t>
  </si>
  <si>
    <t>4.04.02.0123-на осуществление отдельных полномочий в сфере охраны здоровья в соответствии с частью первой статьи 16 Федерального закона от 21 ноября 2011 г. № 323-ФЗ «Об основах охраны здоровья граждан в Российской Федерации», не учтенных в статье 44 Федерального закона от 21.12.2021 N 414-ФЗ "Об общих принципах организации публичной власти в субъектах Российской Федерации" (ранее - пункт 2 статьи 26.3 Федерального закона от 6 октября 1999 г. № 184-ФЗ «Об общих принципах организации законодательных (представительных) и исполнительных органов государственной власти субъектов Российской Федерации)</t>
  </si>
  <si>
    <t>3284</t>
  </si>
  <si>
    <t xml:space="preserve">1)  ст. 19 гл. 4  
</t>
  </si>
  <si>
    <t xml:space="preserve">1) 01.01.2009 - не ограничен
</t>
  </si>
  <si>
    <t>1) Закон автономного округа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по организации осуществления мероприятий по проведению дезинсекции и дератизации в Ханты-Мансийском автономном округе - Югре" от 23.12.2016 №102-оз</t>
  </si>
  <si>
    <t xml:space="preserve">1) п. 2 ст.2 
</t>
  </si>
  <si>
    <t xml:space="preserve">1) 01.01.2017 - не ограничен
</t>
  </si>
  <si>
    <t>09 09</t>
  </si>
  <si>
    <t>4.04.02.0128-на осуществление полномочий в связи с установлением гарантий и компенсаций расходов для лиц, работающих и проживающих в районах Крайнего Севера и приравненных к ним местностях – статьи 33 и часть 5 статьи 35 Закона Российской Федерации от 19 февраля 1993 г. № 4520-1 «О государственных гарантиях и компенсациях для лиц, работающих и проживающих в районах Крайнего Севера и приравненных к ним местностях» статьи 325 и 326 Трудового кодекса Российской Федерации</t>
  </si>
  <si>
    <t>3289</t>
  </si>
  <si>
    <t xml:space="preserve">1) Закон Российской Федерации "О государственных гарантиях и компенсациях для лиц, работающих и проживающих в районах Крайнего Севера и приравненных к ним местностях " от 19.02.1993 №4520-1 
</t>
  </si>
  <si>
    <t xml:space="preserve">1) ст. 35 </t>
  </si>
  <si>
    <t xml:space="preserve">1) 01.06.1993 - не ограничен </t>
  </si>
  <si>
    <t>3400</t>
  </si>
  <si>
    <t>x</t>
  </si>
  <si>
    <t>4.05.01.0000-обеспечение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городской местности)</t>
  </si>
  <si>
    <t>3401</t>
  </si>
  <si>
    <t xml:space="preserve">1) Федеральный закон "Об общих принципах организации местного самоуправления в Российской Федерации" от 06.10.2003 №131-фз; 
2) Федеральный закон "Об образовании в Российской Федерации" от 29.12.2012 №273-фз 
</t>
  </si>
  <si>
    <t xml:space="preserve">1) п. 5 ст. 19 гл. 4 ; 
2) п. 3 ст. 8 гл. 1 
</t>
  </si>
  <si>
    <t xml:space="preserve">1) 01.01.2009 - не ограничен; 
2) 01.09.2013 - не ограничен 
</t>
  </si>
  <si>
    <t>1) Закон автономного округа "Об образовании в Ханты-Мансийском автономном округе - Югре " от 01.07.2013 №68-оз (c изменениями); 
2) Постановление Правительства Ханты-Мансийского АО - Югры "О мерах по реализации государственной программы Ханты-Мансийского автономного округа - Югры "Развитие образования" от 30 декабря 2021 г. N 634-п (с изменениями)</t>
  </si>
  <si>
    <t xml:space="preserve">1) подп. 3 п. 2 ст. 3 ; 
2) п. 1 </t>
  </si>
  <si>
    <t>1) 01.09.2013 - не ограничен; 
2) 01.01.2022 - не ограничен</t>
  </si>
  <si>
    <t>4.05.03.0000-обеспечение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</si>
  <si>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3403</t>
  </si>
  <si>
    <t xml:space="preserve">1) п. 5 ст. 19 гл. 4 ; 
2) подп. 3 п. 1 ст. 8 гл. 1
</t>
  </si>
  <si>
    <t>3600</t>
  </si>
  <si>
    <t>1) Бюджетный Кодекс Российской Федерации от 31.07.1998 №145-фз</t>
  </si>
  <si>
    <t xml:space="preserve">1) п. 3 ст. 184.1 гл. 21 разд. 7 </t>
  </si>
  <si>
    <t>1) 01.01.2000 - не ограничен</t>
  </si>
  <si>
    <t>ИТОГО по всем МО:</t>
  </si>
  <si>
    <t xml:space="preserve">1) п. 4 Приложения;                                                                                                                                                                                                                                                                                                                                                                                                                                                                                                                                                                         2) п. 1 ;                                                                                                                                                                                                                                                                                                                                                                                                                                                                                                                                                                       3) п. 1 ;                                                                                                                                                                                                                                                                                                                                                                                                                                                                                                                                                                                                             4) п. 1;                                                                                                                                                                                                                                                                                                                                                                                                                                                                                                                                                                                                               5) п. 1 ;                                                                                                                                                                                                                                                                                                                                                                                                                                                                                                                                                                       6) п. 1 ;                                                                                                                                                                                                                                                                                                                                                                                                                                                                                                                                                          7) п. 1 ;                                                                                                                                                                                                                                                                                                                                                                                                                                                                                                                                                                       </t>
  </si>
  <si>
    <t xml:space="preserve">1) 01.01.2014 - не ограничен;                                                                                                                                                                                                                                                                                                                                                                                                                                                                                                                                   2) 01.01.2023 - 31.12.2030                                                                                                                                                                                                                                                                                                                                                                                                                                                                                                                                            3) 01.01.2023 - 31.12.2030;                                                                                                                                                                                                                                                                                                                                                                                                                                                                                                                              4) 01.01.2023 - 31.12.2030;                                                                                                                                                                                                                                                                                                                                                                                                                                                                                                                  5) 01.01.2023 - 31.12.2030;                                                                                                                                                                                                                                                                                                                                                                                                                                                                                                                              6) 01.01.2023 - 31.12.2030;                                                                                                                                                                                                                                                                                                                                                                                                                                                                                                                     7) 01.01.2023 - 31.12.2030;                                                                                                                                                                                                                                                                                                                                                                                                                                                                                                                              </t>
  </si>
  <si>
    <t xml:space="preserve">1) п. 1                                                                                                                                                                                                                                                                                                                                                                                                                                                                                                                                                                                                                                                                                                                                                                                                                                                                                                                                                                                                                                                                                                                                                                                                                                                                                                                                                                                                                                                                                                                                                                                                                                                                                                              </t>
  </si>
  <si>
    <t xml:space="preserve"> 1) 01.01.2024 -31.12.2030                                                                                                                                                                                                                                                                                                                                                                                                                                                                                                                                                                                                                                                                                                                                                                                                                                                                                                                                                                                                                                          </t>
  </si>
  <si>
    <t xml:space="preserve">1) п. 1;                                                                                                                                                                                                                                                                                                                                                                                                                                                                                                                                                                                               </t>
  </si>
  <si>
    <t xml:space="preserve">1) 01.01.2024 -31.12.2030  </t>
  </si>
  <si>
    <t xml:space="preserve">1) 01.01.2006 - не ограничен; 
2) 11.03.2007 - не ограничен; 
3) 10.09.2009 - не ограничен; 
4) 01.01.2022 - не ограничен </t>
  </si>
  <si>
    <t xml:space="preserve">1) ст. 8 гл. 3 ; 
2) ст. 3 ; 
3) п. 1 ; 
4) п. 1, пп10  </t>
  </si>
  <si>
    <t xml:space="preserve">1) п. 1                                                                                                                                                                                                                                                                                                                                                                                                                                                                                                                                                                                               </t>
  </si>
  <si>
    <t xml:space="preserve"> 1) 01.01.2024 -31.12.2030  </t>
  </si>
  <si>
    <t>1) Постановление Правительства автономного округа от 30.12.2021 №634-п "О мерах по реализации государственной программы Ханты-Мансийского автономного округа -Югры "Развитие образования" (с изменениями)</t>
  </si>
  <si>
    <t xml:space="preserve">1) Постановление администрации города Мегиона от 28.12.2023 №2236 "Об утверждении муниципальной программы "Культурное пространство в городе Мегионе" (с изменениями);                                                                                                                                                                                                                                                          2)Постановление администрации города Мегиона от 03.11.2023 №1820 "Об утверждении муниципальной «Об утверждении муниципальной программы «Развитие физической культуры и спорта, укрепление общественного здоровья в городе Мегионе" (с изменениями)  </t>
  </si>
  <si>
    <t xml:space="preserve"> 1 ) 01.01.2024 -31.12.2030                                                                                                                                                                                                                                                                                                                                                                                                                                                                                                                                                                                                                                                                                                                                                                                                                                                                                                                                                                                                                                           </t>
  </si>
  <si>
    <t xml:space="preserve"> 1 ) 01.01.2024 -31.12.2030   </t>
  </si>
  <si>
    <t xml:space="preserve">1) п.1                                                                                                                                                                                                                                                                                                                                                                                                                                                                                                                                                                                                                                                                                                                                                                                                                                                                                                                                                                                                                                                                                                                          </t>
  </si>
  <si>
    <t>1) Постановление администрации города Мегиона  от 27.10.2023 №1759 "Об утверждении муниципальной программы
"Развитие образования" (с изменениями)</t>
  </si>
  <si>
    <t>1) Постановление администрации города Мегиона  от 27.10.2023 №1759 "Об утверждении муниципальной программы "Развитие образования" (с изменениями)</t>
  </si>
  <si>
    <t xml:space="preserve">1) Постановление администрации города Мегиона  от 27.10.2023 №1759 "Об утверждении муниципальной программы "Развитие образования" (с изменениями)                                                                                                 </t>
  </si>
  <si>
    <t xml:space="preserve">1) п. 1                                                                                                                                                                                                                                                                                                                                                                                                                                                                                                                                                       </t>
  </si>
  <si>
    <t xml:space="preserve">1) Постановление администрации города Мегиона от 28.12.2023 №2236 "Об утверждении муниципальной программы "Культурное пространство в городе Мегионе" (с изменениями)
</t>
  </si>
  <si>
    <t>1) Постановление администрации города Мегиона от 10.11.2023 №1867 "Об утверждении муниципальной программы "Молодежная политика города Мегиона"( с изменениями)</t>
  </si>
  <si>
    <t xml:space="preserve">1) Постановление администрации г.Мегиона от 27.10.2023 №1759  "Об утверждении муниципальной программы "Развитие образования" (с изменениями) </t>
  </si>
  <si>
    <t xml:space="preserve">1) Постановление администрации г.Мегиона от 27.10.2023 №1759  "Об утверждении муниципальной программы "Развитие образования" (с изменениями)                                                                                       </t>
  </si>
  <si>
    <t xml:space="preserve">1) п. 1                                                                                                                                                                                                                                                                                                                                                                                                                                                                                                                                                                                              </t>
  </si>
  <si>
    <t xml:space="preserve">1) Постановление администрации г.Мегиона от 27.10.2023 №1759  "Об утверждении муниципальной программы "Развитие образования" (с изменениями)   </t>
  </si>
  <si>
    <t xml:space="preserve">Постановление администрации г.Мегиона от 27.10.2023 №1759  "Об утверждении муниципальной программы "Развитие образования" (с изменениями)   </t>
  </si>
  <si>
    <t>1) п. 1</t>
  </si>
  <si>
    <t xml:space="preserve">1) Постановление администрации г.Мегиона от 27.10.2023 №1759  "Об утверждении муниципальной программы "Развитие образования" (с изменениями)     </t>
  </si>
  <si>
    <r>
      <rPr>
        <sz val="10"/>
        <rFont val="Times New Roman"/>
      </rPr>
      <t xml:space="preserve">1) Решение Думы г. Мегиона от 18 декабря 2013 г. N 385 "О Положении "О гарантиях и компенсациях для лиц, проживающих на территории городского округа Мегион Ханты-Мансийского автономного округа - Югры и работающих в органах местного самоуправления, муниципальных учреждениях"(с изменениями);                       </t>
    </r>
    <r>
      <rPr>
        <sz val="10"/>
        <color indexed="2"/>
        <rFont val="Times New Roman"/>
      </rPr>
      <t xml:space="preserve">                                                                                                                                                                                                                                                                                                                                                                                                                 </t>
    </r>
    <r>
      <rPr>
        <sz val="10"/>
        <rFont val="Times New Roman"/>
        <family val="1"/>
        <charset val="204"/>
      </rPr>
      <t xml:space="preserve">2)Постановление администрации города от 27.12.2023 №1746 "Об утверждении муниципальной программы "Развитие муниципального управления" (с изменениями); </t>
    </r>
    <r>
      <rPr>
        <sz val="10"/>
        <color indexed="2"/>
        <rFont val="Times New Roman"/>
      </rPr>
      <t xml:space="preserve">                                                                                                                                                                                               </t>
    </r>
    <r>
      <rPr>
        <sz val="10"/>
        <rFont val="Times New Roman"/>
      </rPr>
      <t xml:space="preserve">3) Постановление администрации города от 09.11.2023 года №1853 "Об утверждении муниципальной программы "Развитие информационного общества на территории города Мегиона"  (с изменениями);                                                                                                                                                                                                        4) Постановление администрации города от 03.11.2023 №1820 "Об утверждении муниципальной программы «Развитие физической культуры и спорта, укрепление общественного здоровья в городе Мегионе» (c изменениями)
5) Постановление администрации города Мегиона "Об утверждении муниципальной программы от 10.11.2023 №1867 "Об утверждении муниципальной программы "Молодежная политика города Мегиона" (с изменениями)
6) Постановление администрации города Мегиона  от 28.12.2023 №2236 "Об утверждении муниципальной программы "Культурное пространство в городе Мегионе" (с изменениями);                                                                                                                                                                      7) 1) Постановление администрации г.Мегиона от 27.10.2023 №1759  "Об утверждении муниципальной программы "Развитие образования" (с изменениями)                                                 </t>
    </r>
  </si>
  <si>
    <t xml:space="preserve">1) п. 1 ; 
2) п. 1 ; 
3) п. 1;  
4) п.1;                                                                                                                                                                                                                                                                                                                                                                                                                                                                                                                                                                                                   5) п.1                                                                                                                                                                                                                                                                                                                                                                                                                                                                                                                                                                                              </t>
  </si>
  <si>
    <t xml:space="preserve">1) 01.01.2024 -31.12.2030 
2) 01.01.2024 -31.12.2030 
3) 01.01.2024 -31.12.2030         
4)  01.01.2024 -31.12.2030;                                                                                                                                                                                                                                                                                                                                                                                                                                                                                                                                                                                                                                                              5)  01.01.2024 -31.12.2030                                                                                                                                                                                                                                                                                                                                                                                                                                                                                                                          </t>
  </si>
  <si>
    <r>
      <rPr>
        <sz val="10"/>
        <rFont val="Times New Roman"/>
      </rPr>
      <t xml:space="preserve">1) </t>
    </r>
    <r>
      <rPr>
        <sz val="10"/>
        <color indexed="64"/>
        <rFont val="Times New Roman"/>
      </rPr>
      <t>Постановление администрации города от 03.11.2023 №1820 "Об утверждении муниципальной программы «Развитие физической культуры и спорта, укрепление общественного здоровья в городе Мегионе" (c изменениями)</t>
    </r>
  </si>
  <si>
    <t xml:space="preserve"> 1) Постановление администрации г. Мегиона от 21.12.2023 №2079 "Об утверждении муниципальной программы "Профилактика правонарушений в сфере общественного порядка, незаконного оборота и злоупотребления наркотиками в городе Мегионе» (с изменениями); 
2) Постановление администрации г. Мегиона от14.12.2023 N 2086 "Об утверждении муниципальной программы "Укрепление межнационального и межконфессионального согласия, профилактика экстремизма и терроризма в городе Мегионе» (с изменениями)                              </t>
  </si>
  <si>
    <t xml:space="preserve"> 1) 01.01.2024- 31.12.2030; 
2) 01.01.2024 - 31.12.2030                                                          </t>
  </si>
  <si>
    <t xml:space="preserve">1) Постановление администрации города от 16.11.2023 №1895 "Об утверждении муниципальной программы "Развитие транспортной системы города Мегиона"  </t>
  </si>
  <si>
    <t xml:space="preserve">1) п. 1                                                                                                                                                                                                                                                                                                                                                                                                                                                                                                                                                                   </t>
  </si>
  <si>
    <t>1) Постановление  администрации города  от 16.11.2023 №1900 "Об утверждении муниципальной программы "Развитие жилищно-коммунального комплекса и повышение энергетической эффективности в городе Мегионе" (с изменениями)</t>
  </si>
  <si>
    <t xml:space="preserve">1) п. 1                                                                                                                                                                                                                                                                                                                                                                                                                                                                                                                                                  </t>
  </si>
  <si>
    <t xml:space="preserve"> 1) Постановление  администрации города  от 16.11.2023 №1900 "Об утверждении муниципальной программы "Развитие жилищно-коммунального комплекса и повышение энергетической эффективности в городе Мегионе" (с изменениями)</t>
  </si>
  <si>
    <t xml:space="preserve">1) п. 1                                                                                                                                                                                                                                                                                                                                                                                                                                                                                                                                                                             </t>
  </si>
  <si>
    <t xml:space="preserve">1) Постановление администрации города  от 16.11.2023 №1894 "Об утверждении муниципальной программы "Формирование современной городской среды города Мегиона" (с изменениями) </t>
  </si>
  <si>
    <t xml:space="preserve">1) п. 1                                                                                                                                                                                                                                                                                                                                                                                                                                                                                                                                                                      </t>
  </si>
  <si>
    <t>1) Постановление  администрации города  от 16.11.2023 №19100 "Об утверждении муниципальной программы "Развитие жилищно-коммунального комплекса и повышение энергетической эффективности в городе Мегионе" (с изменениями)</t>
  </si>
  <si>
    <t>1) Постановление администрации города от 16.11.2023 №1893 «Развитие экологической безопасности на территории города Мегиона» (с изменениями)</t>
  </si>
  <si>
    <t xml:space="preserve">1) Постановление  администрации города  от 16.11.2023 №19100 "Об утверждении муниципальной программы "Развитие жилищно-коммунального комплекса и повышение энергетической эффективности в городе Мегионе" (с изменениями);
2) Постановление администрации города  от 16.11.2023 №1894 "Об утверждении муниципальной программы "Формирование современной городской среды города Мегиона" (с изменениями) </t>
  </si>
  <si>
    <t xml:space="preserve">1) п. 1 ; 
2) п. 1                                                                                                                                                                                                                                                                                                                                                                                                                                                                                                                                                                                 </t>
  </si>
  <si>
    <t>1) 01.01.2024 - 31.12.2030;
2) 01.01.2024 - 31.12.2030</t>
  </si>
  <si>
    <t>1) Постановление администрации города от 30.11.2023 №1980 "Об утверждении муниципальной программы "Управление муниципальным имуществом города Мегиона» (с изменениями);                                                                                                                                                         2) Постановление администрации города от 21.12.2023 № 2168 "Об утверждении муниципальной программы "Мероприятия в области градостроительной деятельности города Мегиона"</t>
  </si>
  <si>
    <t xml:space="preserve">1) п. 1 ; 
2) п. 1                                                                                                                                                                                                                                                                                                                                                                                                                                                                                                                                                                           </t>
  </si>
  <si>
    <t>1) 01.01.2024 - 31.12.2030;                                                                                                                                                                                                                                                                                                                                                                                                                                                                                                                                           2) 01.01.2024 - 31.12.2030</t>
  </si>
  <si>
    <t xml:space="preserve">1) Постановление администрации г. Мегиона от 21.12.2023 №2072 "Об утверждении муниципальной программы "Развитие систем гражданской защиты населения города Мегиона" (с изменениями)    </t>
  </si>
  <si>
    <t>1) Постановление администрации г. Мегиона от 21.12.2023 №2079 "Об утверждении муниципальной программы "Профилактика правонарушений в сфере общественного порядка, незаконного оборота и злоупотребления наркотиками в городе Мегионе» (с изменениями)</t>
  </si>
  <si>
    <t xml:space="preserve">1) 01.01.2024 - 31.12.2030; 
2) 01.01.2024 -31.12.2030; 
3) 01.01.2024 - 31.12.2030 </t>
  </si>
  <si>
    <t xml:space="preserve">1) п. 1 ; 
2 п. 1;                                                                                                                                                                                                                                                                                                                                                                                                                                                                                                                                                                       
3) п. 1
</t>
  </si>
  <si>
    <t>1) Постановление администрации г.Мегиона от 27.10.2023 №1759  "Об утверждении муниципальной программы "Развитие образования" (с изменениями);                                                                                                                                                                                                                               2) Постановление администрации г.Мегиона от 27.12.2023 №1743 "Об утверждении муниципальной программы "Развитие муниципального управления»( с изменениями);
3) Постановление администрации г. Мегиона от 26.10.2023 №1736 "Об утверждении муниципальной программы "Управление муниципальными финансами в городе Мегионе» (с изменениями)</t>
  </si>
  <si>
    <t xml:space="preserve">1) п. 1 ; 
2) п. 1 ; 
3) п. 1                                                                                                                                                                                                                                                                                                                                                                                                                                                                                                                                                                  
</t>
  </si>
  <si>
    <t>1) Постановление администрации г.Мегиона от 27.10.2023 №1759  "Об утверждении муниципальной программы "Развитие образования" (с изменениями);                                                                                                                                        
2) Постановление администрации г.Мегиона от 27.12.2023 №1743 "Об утверждении муниципальной программы "Развитие муниципального управления»( с изменениями);
3) Постановление администрации г. Мегиона от 26.10.2023 №1736 "Об утверждении муниципальной программы "Управление муниципальными финансами в городе Мегионе» (с изменениями)</t>
  </si>
  <si>
    <t xml:space="preserve">1) 01.01.2024 - 31.12.2030; 
2) 01.01.2024 - 31.12.2030; 
3) 01.01.2024 -31.12.2030
</t>
  </si>
  <si>
    <t>1) Постановление администрации г. Мегиона от 26.10.2023 №1736 "Об утверждении муниципальной программы "Управление муниципальными финансами в городе Мегионе» (с изменениями)</t>
  </si>
  <si>
    <t xml:space="preserve">1) Постановление администрации г.Мегиона от 27.12.2023 №1743 "Об утверждении муниципальной программы "Развитие муниципального управления»( с изменениями)                                                                                                                                                                                                             </t>
  </si>
  <si>
    <t xml:space="preserve">1) п.1                                                                                                                                                                                                                                                                                                                                                                                                                                                                                                                                                                                                                                                                                                                                </t>
  </si>
  <si>
    <t xml:space="preserve">1) 01.01.2024 - 31.12.2030                                                                                                                                                                                                                                                                                                                                                                                                                                                                                                                                 </t>
  </si>
  <si>
    <t xml:space="preserve">1) п. 1 ; 
2) п. 1 ;                                                                                                                                                                                                                                                                                                                                                                                                                                                                                                                                                                                                                                                                                                                                                                                                                                                                                                                                                                                                                                                                                                                                       5) п. 1 ; 
7) п. 1 ;                                                                                                                                                                                                                                                                                                                                                                                                                                                                                                                                                                            8) п. 1                                                                                                                                                                                                                                                                                                                                                                                                                                                                                                                                                                                </t>
  </si>
  <si>
    <t xml:space="preserve">1) Постановление администрации города от 09.11.2023 года №1853 "Об утверждении муниципальной программы "Развитие информационного общества на территории города Мегиона"  (с изменениями);                     
2) Постановление администрации города от 27.12.2023 №1746 "Об утверждении муниципальной программы "Развитие муниципального управления" (с изменениями);                                                                                                                                                                                                                                                                                                                                                                                                5) Постановление администрации города от 26.10.2023 №1736 "Об утверждении муниципальной программы "Управление муниципальными финансами в городе Мегионе";                                                                                                                                                                                                                                                                                                                                                                                                                                                                                                                                           7) Постановление администрации г.Мегиона от 27.10.2023 №1759  "Об утверждении муниципальной программы "Развитие образования" (с изменениями)                                                                                                                                                                                                                                     8) Постановление администрации города от 03.11.2023 №1800 "Об утверждении муниципальной программы "Улучшение условий и охраны труда в городе Мегионе"  (с изменениями)    </t>
  </si>
  <si>
    <t xml:space="preserve">1) 01.01.2024 - 31.12.2030;
2) 01.01.2024 - 31.12.2030;                                                                                                                                                                                                                                                                                                                                                                                                                                                                                                                                                                                                                                                                                                                                                                                                                                                                                                                                                                                                                                                                             5) 01.01.2024 - 31.12.2030;                                                                                                                                                                                                                                                                                                                                                                                                                                                                                                                                                                                                                                                                                                                                                                                                                                                                                                                                                                                                              7) 01.01.2024 - 31.12.2030;                                                                                                                                                                                                                                                                                                                                                                                                                                                                                                                 8) 01.01.2024 - 31.12.2030;                                                                                                                                                                                                                                                                                                                                                                                                                                                                                                                                                </t>
  </si>
  <si>
    <t>1)Постановление администрации муниципального образования от 16.11.2023 №1897 "Об утверждении муниципальной программы "Информационное обеспечение деятельности органов местного самоуправления города Мегиона"</t>
  </si>
  <si>
    <t>1)01.01.2024 - 31.12.2030</t>
  </si>
  <si>
    <t xml:space="preserve">1) Постановление администрации города от 23.11.2023 №1933 "Об утверждении муниципальной программы "Развитие муниципальной службы в городе Мегионе» </t>
  </si>
  <si>
    <t>1) Постановление  администрации города  от 16.11.2023 №19100 "Об утверждении муниципальной программы "Развитие жилищно-коммунального комплекса и повышение энергетической эффективности в городе Мегионе" (с изменениями);</t>
  </si>
  <si>
    <t>1) Решение Думы г. Мегиона от 29 января 2016 г. N 59 "О Порядке назначения, перерасчета и выплаты пенсии за выслугу лет лицам, замещавшим муниципальные должности на постоянной основе и должности муниципальной службы в органах местного самоуправления города Мегиона" (с изменениями);                                                                                                                                                                                                                                                                                                                                                                                                                                                                                                                                                                                                                              2) Постановление администрации г.Мегиона от 27.12.2023 №1743 "Об утверждении муниципальной программы "Развитие муниципального управления»( с изменениями)</t>
  </si>
  <si>
    <t xml:space="preserve">1) пп.5 п.1 Порядка;                                                                                                                                                                                                                                                                                                                                                                                                                                                                                                                          2) п.1                                                                                                                                                                                                                                                                                                                                                                                                                                                                                                                                                                       </t>
  </si>
  <si>
    <t>1) 01.01.2016 - не ограничен;                                                                                                                                                                                                                                                                                                                                                                                                                                                                                                                                                                                                                                                                                                                                                                                                                                                                                                                                                                                                                                                                                               2) 01.01.2024 - 31.12.2030</t>
  </si>
  <si>
    <t>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</si>
  <si>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 Постановление администрации г.Мегиона от 27.12.2023 №1743 "Об утверждении муниципальной программы "Развитие муниципального управления»( с изменениями)</t>
  </si>
  <si>
    <t>1) п.1</t>
  </si>
  <si>
    <t xml:space="preserve">1) 01.01.2024 - 31.12.2030                                                                                                                                                         </t>
  </si>
  <si>
    <t xml:space="preserve">1) Постановление администрации г.Мегиона от 30.11.2023 №1980 " Об утверждении муниципальной программы "Управление муниципальным имуществом города Мегиона» </t>
  </si>
  <si>
    <t>1) Постановление администрации города от 27.12.2023 №1746 "Об утверждении муниципальной программы "Развитие муниципального управления" (с изменениями);                                                                                                                                                                                                                                                  2) Постановление администрации города от 03.11.2023 №1800 "Об утверждении муниципальной программы "Улучшение условий и охраны труда в городе Мегионе"  (с изменениями)</t>
  </si>
  <si>
    <t>1) 01.01.2024 - 31.12.2030;                                                                                                                                                                                                                                                                                                                                                                                                                                                                                                                2) 01.01.2024 - 31.12.2030</t>
  </si>
  <si>
    <t>1) Постановление  администрации города  от 16.11.2023 №19100 "Об утверждении муниципальной программы "Развитие жилищно-коммунального комплекса и повышение энергетической эффективности в городе Мегионе" (с изменениями);                                                                                                                                                                                                                                                                                                                                                                                                                                                                                                                                                                                                                                                                                                                                                                                                                                                                                                                                                                                                                                                                                2) Постановление администрации г.Мегиона от 16.11.2023 №1893 "Об утверждении муниципальной программы «Развитие экологической безопасности на территории города Мегиона» (с изменениями)</t>
  </si>
  <si>
    <t>1) п. 1;                                                                                                                                                                                                                                                                                                                                                                                                                                                                                                                                                                       2) п. 1</t>
  </si>
  <si>
    <t xml:space="preserve">1) с 01.01.2024 по 31.12.2030;                                                                                                                                                                                                                                                                                                                                                                                                                                                                                                                                                                                                                                                                                                                                                                                                                                                                                                                                                                                                                                                  2) с 01.01.2024 - 31.12.2030                                                                                                                                                                                                                  </t>
  </si>
  <si>
    <t>1) Постановление Правительства Ханты-Мансийского АО - Югры от 25 сентября 2024 г. N 352-п "О выделении бюджетных ассигнований из резервного фонда Правительства Ханты-Мансийского автономного округа - Югры"</t>
  </si>
  <si>
    <t>1) 25.09.2024 - 31.12.2024</t>
  </si>
  <si>
    <t>1) Закон Ханты-Мансийского АО - Югры от 30 сентября 2011 г. N 81-оз "О выборах депутатов представительного органа муниципального образования в Ханты-Мансийском автономном округе - Югре" (с изменениями)</t>
  </si>
  <si>
    <t>1) 04.10.2011 - не ограничен</t>
  </si>
  <si>
    <t>1.Расходные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</si>
  <si>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2.Расходные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</si>
  <si>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3.Расходные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права на решение вопросов, не отнесенных к вопросам местного значения городского округа, всего</t>
  </si>
  <si>
    <t>4.Расходные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</si>
  <si>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5.отдельные государственные полномочия, не переданные, но осуществляемые органами местного самоуправления городского округа за счет субвенций из бюджета субъекта Российской Федерации</t>
  </si>
  <si>
    <t>6. Условно утвержденные расходы на первый и второй годы планового период :                                                                                                                                                                                  4.07.00.0000-Условно утвержденные расходы на первый и второй годы планового периода в соответствии с решением о местном бюджете городского округа</t>
  </si>
  <si>
    <t>контроль</t>
  </si>
  <si>
    <t>1)Постановление администрации города от 27.12.2024 №2528 "Об утверждении порядка использования (перераспределения) средств, иным образом зарезирвированных в составе утвержденных бюджетных ассигнований бюджета городского округа Мегион Ханты-Мансийского автономног оокруга - Югры";                                                                                                                                                                                                      2)Постановление администрации города от 30.05.2013 №1269 "О Порядке использования бюджетных ассигнований резервного фонда администрации города Мегиона" (с изменениями)</t>
  </si>
  <si>
    <t>1)п.1;                                                                                                                                                                                                                                                                                                                                                                                          2)п.1</t>
  </si>
  <si>
    <t>1)01.01.2025  - не ограничен;                                                                                                                                                                                                                                                                                                        2)04.06.2013  - не ограничен</t>
  </si>
  <si>
    <t xml:space="preserve">1) Постановление администрации города от 30.11.2023 №1980 "Об утверждении муниципальной программы "Управление муниципальным имуществом города Мегиона" (с изменениями);                                                                                                                                                                2) Постановление администрации города от 25.12.2023 №2182 "Об утверждении муниципальной программы "Развитие жилищной сферы на территории города Мегиона" (с изменениями);                                                                                                                                                                        3) Постановление  администрации города  от 16.11.2023 №1900 "Об утверждении муниципальной программы "Развитие жилищно-коммунального комплекса и повышение энергетической эффективности в городе Мегионе" (с изменениями);                                                          4) Постановление администрации города от 21.12.2023 №2167 "Об утверждении муниципальной программы "Формирование доступной среды для инвалидов и других маломобильных групп населения на территории города Мегиона" (с изменениями);                                                                                                               5) Постановление администрации города от 21.12.2023 №2168 "Об утверждении муниципальной программы «Мероприятия в области градостроительной деятельности города Мегиона» (с изменениями)
</t>
  </si>
  <si>
    <t>1) п. 1;                                                                                                                                                                                                                                                                                                                                                                                                                                                                                                                                                          2) п. 1;                                                                                                                                                                                                                                                                                                                                                                                                                                                                                                                                                                                                                                                  3) п. 1;                                                                                                                                                                                                                                                                                                                                                                                                                                                                                                                                                                      4) п. 1;                                                                                                                                                                                                                                                                                                                                                                                                                                                                                                                                                                                                                                                                                                                                                                                                                                                                                                             5) п. 1</t>
  </si>
  <si>
    <t>1) 01.01.2024 - 31.12.2030;                                                                                                                                                                                                                                                                                                                                                                                                                                                                                                                                   2) 01.01.2024 - 31.12.2030;                                                                                                                                                                                                                                                                                                                                                                                                                                                                                                                3) 01.01.2024 - 31.12.2030;                                                                                                                                                                                                                                                                                                                                                                                                                                                                                                                4) 01.01.2024 - 31.12.2030;                                                                                                                                                                                                                                                                                                                                                                                                                                                                                                                                                                                                                                                                                                                                                                                                                           5) 01.01.2024 - 31.12.2030</t>
  </si>
  <si>
    <t>4.01.00.0043-утверждение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градостроительного плана земельного участка, расположенного в границах городского округа, выдача разрешений на строительство (за исключением случаев, предусмотренных Градостроительным кодексом РФ,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РФ,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городских округов, принятие в соответствии с гражданским законодательством РФ решения о сносе самовольной постройки, решения о сносе самовольной постройки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РФ</t>
  </si>
  <si>
    <t>1) Решение Думы города Мегиона от 27.09.2024 №405 "О дополнительной мере социальной поддержки граждан в городском округе Мегион, заключивших контракт о прохождении военной службы в Вооруженных Силах Российской Федерации, направленных для выполнения задач в ходе специальной военной операции" (с изменениями);                                                                                                                                                                                                                                                                                                                                                                                            2)Постановление администрации города от 16.10.2025 №1643 "Об утверждении Порядка предоставления дополнительной меры социльной поддержки гражданам в городском округе Мегион, оказавшим содействие в привлечении граждан к заключению контракта в Ханты-Мансийском автономном округе - Югре о прохождении военной службы в Вооруженных силах РФ"</t>
  </si>
  <si>
    <t>1) п.3;                                                                                                                                                                                                                                                                                                                                                                                                                                                                                                                                                                                    2) п.1</t>
  </si>
  <si>
    <t>1) 01.10.2024 - 31.12.2025;                                                                                                                                                                                                                                                                                                                                                                                                                                                                                                                                                                                                                                                                                                                 2) 14.10.2025 - 31.12.2025</t>
  </si>
  <si>
    <t xml:space="preserve">1) Постановление администрации города от 03.11.2023 №1800 "Об утверждении муниципальной программы "Улучшение условий и охраны труда в городе Мегионе"  (с изменениями);                                                                                                                                                                                                               2) Постановление администрации г.Мегиона от 30.11.2023 №1980 " Об утверждении муниципальной программы "Управление муниципальным имуществом города Мегиона» </t>
  </si>
  <si>
    <t xml:space="preserve">1) п. 1;                                                                                                                                                                                                                                                                                                                                                                                                                                                                                                                                                                                                                      2) п.1
</t>
  </si>
  <si>
    <t xml:space="preserve">1) 01.01.2024 - 31.12.2030;                                                                                                                                                                                                                                                                                                                                                                                                                                                                                                                                                                                                 2) 01.01.2024 - 31.12.2030 </t>
  </si>
  <si>
    <t xml:space="preserve">1) Решение Думы г. Мегиона от 18 декабря 2013 г. N 385 "О Положении "О гарантиях и компенсациях для лиц, проживающих на территории городского округа Мегион Ханты-Мансийского автономного округа - Югры и работающих в органах местного самоуправления, муниципальных учреждениях" (с изменениями);                                                                                                                                                                                                                                                                                                                                                                                                                                                                                      </t>
  </si>
  <si>
    <t xml:space="preserve">1) п.4 Приложения                                                                                                                                                                                                                                                                                                                                                                                                                                                                                                                                       </t>
  </si>
  <si>
    <t xml:space="preserve">1) 01.01.2014 - не ограничен                                                                                                                                                                                                                                                                                                                                                                                                                                                                                                                                  </t>
  </si>
  <si>
    <t>1) Постановление Правительства автономного округа от 27.01.2010 №21-п "О порядке организации отдыха и оздоровления детей, проживающих в Ханты-Мансийском автономном округе - Югре" (с изменениями) ;                                                                 2) Закон автономного округа от 25.03.2021 №18-оз "О регулировании отдельных отношений в сфере реализации молодежной политики в Ханты-Мансийском автономном округе - Югре
 (с изменениями); 
3) Постановление Правительства автономного округа от 24.12.2021 №578-п"О мерах по реализации государственной программы Ханты-Мансийского автономного округа - Югры "Поддержка занятости населения" (с изменениями);                                                                                      4) Постановление Правительства Ханты-Мансийского АО - Югры "О мерах по реализации государственной программы Ханты-Мансийского автономного округа - Югры "Развитие образования" от 30 декабря 2021 г. N 634-п (с изменениями)</t>
  </si>
  <si>
    <t>1) Постановление Правительства автономного округа "Об утверждении государственной программы Российской Федерации "Развитие физической культуры и спорта и о признании  утратившими силу некоторых актов и отдельных положений некоторых актов Правительства  Российской Федерации " от 30.09.2021 № 1661 (с изменениями);
2) Постановление Правительства автономного округа "О мерах по реализации государственной программе Ханты-Мансийского автономного округа - Югры "Развитие физической культуры и спорта" от 30.12.2021 №641-п (с изменениями)</t>
  </si>
  <si>
    <t>Постановление администрации города  от 03.11.2023 №1820 "Об утверждении муниципальной программы «Развитие физической культуры и спорта, укрепление общественного здоровья в городе Мегионе" (c изменениями)</t>
  </si>
  <si>
    <r>
      <rPr>
        <sz val="10"/>
        <rFont val="Times New Roman"/>
      </rPr>
      <t xml:space="preserve"> п. 1</t>
    </r>
    <r>
      <rPr>
        <sz val="10"/>
        <color indexed="2"/>
        <rFont val="Times New Roman"/>
      </rPr>
      <t xml:space="preserve">     </t>
    </r>
    <r>
      <rPr>
        <sz val="10"/>
        <color indexed="64"/>
        <rFont val="Times New Roman"/>
      </rPr>
      <t xml:space="preserve">                                                                                                                                                                                                                                                                                                                                                                                                                                                                                                                                                 </t>
    </r>
  </si>
  <si>
    <t>01.01.2024-31.12.2030</t>
  </si>
  <si>
    <t xml:space="preserve">1) Федеральный закон "Об общих принципах организации местного самоуправления в Российской Федерации" от 06.10.2003 №131-ФЗ (с изменениями);                                    2) Федеральный закон №329-ФЗ "О физической культуре и спорте в РФ" от 04.12.2007 №329-ФЗ (с изменениями)
</t>
  </si>
  <si>
    <t>1) Федеральный закон "Об общих принципах организации местного самоуправления в Российской Федерации" от 06.10.2003 №131-ФЗ</t>
  </si>
  <si>
    <t xml:space="preserve">1) Федеральный закон "Об общих принципах организации местного самоуправления в Российской Федерации" от 06.10.2003 №131-ФЗ </t>
  </si>
  <si>
    <t xml:space="preserve">1) Постановление Правительства автономного округа "О мерах по реализации государственной программы Ханты-Мансийского автономного округа - Югры "Развитие образования" от 30.12.2021 №634-п (с изменениями);              
2) Постановление Правительства автономного округа "О государственной программе Ханты-Мансийского автономного округа Югры "Культурное пространство" от 30.12.2021 №640-п (с изменениями);   </t>
  </si>
  <si>
    <t xml:space="preserve">1) Федеральный закон "Об общих принципах организации местного самоуправления в Российской Федерации" от 06.10.2003 №131-ФЗ; 
2) Федеральный закон "Об образовании в Российской Федерации" от 29.12.2012 №273-фз 
</t>
  </si>
  <si>
    <t xml:space="preserve">1) Федеральный закон "Об общих принципах организации местного самоуправления в Российской Федерации" от 06.10.2003 №131-ФЗ; 
2) Федеральный закон "О некоммерческих организациях" от 12.01.1996 №7-фз
</t>
  </si>
  <si>
    <t xml:space="preserve">1) Постановление Правительства Ханты-Мансийского АО - Югры "О мерах по реализации государственной программы Ханты-Мансийского автономного округа - Югры "Развитие образования" от 30 декабря 2021 г. N 634-п (с изменениями);
2) Постановление Правительства автономного округа "О мерах по реализации государственной программе Ханты-Мансийского автономного округа - Югры "Развитие физической культуры и спорта" от 30.12.2021 №641-п (с изменениями);
3) Постановление Правительства автономного округа "О мерах по реализации государственной программы Ханты-Мансийского автономного округа Югры "Культурное пространство" от 30.12.2021 №640-п (с изменениями)
</t>
  </si>
  <si>
    <t xml:space="preserve">1) Федеральный закон "Об общих принципах организации местного самоуправления в Российской Федерации" от 06.10.2003 №131-ФЗ 
</t>
  </si>
  <si>
    <r>
      <rPr>
        <sz val="10"/>
        <rFont val="Times New Roman"/>
        <family val="1"/>
        <charset val="204"/>
      </rPr>
      <t xml:space="preserve">1) Закон автономного округа от 25.03.2021 №18-оз "О регулировании отдельных отношений в сфере реализации молодежной политики в Ханты-Мансийском автономном округе - Югре " (с изменениями); </t>
    </r>
    <r>
      <rPr>
        <sz val="10"/>
        <color rgb="FFFF0000"/>
        <rFont val="Times New Roman"/>
        <family val="1"/>
        <charset val="204"/>
      </rPr>
      <t xml:space="preserve">
</t>
    </r>
    <r>
      <rPr>
        <sz val="10"/>
        <rFont val="Times New Roman"/>
        <family val="1"/>
        <charset val="204"/>
      </rPr>
      <t>2) Постановление Правительства Ханты-Мансийского автономного округа - Югры "О мерах по реализации государственной программы Ханты-Мансийского автономного округа - Югры "Развитие образования" от 30 декабря 2021 г. N 634-п (с изменениями);</t>
    </r>
    <r>
      <rPr>
        <sz val="10"/>
        <color rgb="FFFF0000"/>
        <rFont val="Times New Roman"/>
        <family val="1"/>
        <charset val="204"/>
      </rPr>
      <t xml:space="preserve">
</t>
    </r>
    <r>
      <rPr>
        <sz val="10"/>
        <rFont val="Times New Roman"/>
        <family val="1"/>
        <charset val="204"/>
      </rPr>
      <t>3) Постановление Правительства автономного округа от 24.12.2021 №578-п "О мерах по реализации государственной программы Ханты-Мансийского автономного округа - Югры "Поддержка занятости населения" (с изменениями)</t>
    </r>
    <r>
      <rPr>
        <sz val="10"/>
        <color rgb="FFFF0000"/>
        <rFont val="Times New Roman"/>
        <family val="1"/>
        <charset val="204"/>
      </rPr>
      <t xml:space="preserve">
</t>
    </r>
  </si>
  <si>
    <t xml:space="preserve">1) Постановление администрации города  от 03.11.2023 №1820 "Об утверждении муниципальной программы «Развитие физической культуры и спорта, укрепление общественного здоровья в городе Мегионе" (c изменениями);
2) Постановление администрации города Мегиона от 10.11.2023 №1867 "Об утверждении муниципальной программы "Молодежная политика города Мегиона"" (с изменениями);
3) Постановление администрации города Мегиона  от 28.12.2023 №2236 "Об утверждении муниципальной программы "Культурное пространство в городе Мегионе" (с изменениями);                                                                                                                                                                                                                                                                                                                                                                                                                                                                                                                                                                                                                                                                  4) Постановление администрации города Мегиона от 16.11.2023 №1901 "Об утверждении муниципальной программы "Развитие гражданского общества на территории города Мегиона" (с изменениями);                                                                                                                                                                                                                                                                                                                                                                                                                                                                                                                                                                                                                                                                                                                                                           
5) Постановление администрации г.Мегиона от 27.10.2023 №1759  "Об утверждении муниципальной программы "Развитие образования" (с изменениями)  </t>
  </si>
  <si>
    <t xml:space="preserve">1) 29.01.2010 - не ограничен;                                                   2) 01.01.2006 - не ограничен
3) 10.01.2010 - не ограничен; 
4) 01.01..2022 - не ограничен </t>
  </si>
  <si>
    <t xml:space="preserve">1) Федеральный закон от 06.10.2003 №131-ФЗ "Об общих принципах организации местного самоуправления в Российской Федерации"; 
2) Федеральный закон  от 24.07.1998 №124-ФЗ "Об основных гарантиях прав ребенка в Российской Федерации"
</t>
  </si>
  <si>
    <t xml:space="preserve">1) 01.01.2009 - не ограничен; 
2) 05.08.1998 - не ограничен
</t>
  </si>
  <si>
    <t xml:space="preserve">1) гл. 3 ; 
2) ст. 12 гл. 2  
</t>
  </si>
  <si>
    <t>1) Постановление Правительства автономного округа от 27.01.2010 №21-п "О порядке организации отдыха и оздоровления детей, проживающих в Ханты-Мансийском автономном округе - Югре" (с изменениями);                                                                                                                                                       2) Закон автономного округа от 08.07.2005 №62-оз "О наделении органов местного самоуправления муниципальных образований отдельными государственными полномочиями Ханты-Мансийского автономного округа - Югры " (с изменениями); 
3) Закон автономного округа от 30.12.2009 №250-оз "Об организации и обеспечении отдыха и оздоровления детей, проживающих в Ханты-Мансийском автономном округе - Югре " ( с изменениями); 
4) Постановление Правительства Ханты-Мансийского АО - Югры от 30 декабря 2021 г. N 634-п "О мерах по реализации государственной программы Ханты-Мансийского автономного округа - Югры "Развитие образования" (с изменениями)</t>
  </si>
  <si>
    <t xml:space="preserve">Федеральный закон от 06.10.2003 №131-ФЗ "Об общих принципах организации местного самоуправления в Российской Федерации"
</t>
  </si>
  <si>
    <t xml:space="preserve">1) Федеральный закон от 06.10.2003 №131-ФЗ "Об общих принципах организации местного самоуправления в Российской Федерации" </t>
  </si>
  <si>
    <t xml:space="preserve">Федеральный закон от 06.10.2003 №131-ФЗ "Об общих принципах организации местного самоуправления в Российской Федерации" </t>
  </si>
  <si>
    <t xml:space="preserve">1) Федеральный закон от 24.11.1995 №181-ФЗ "О социальной защите инвалидов в Российской Федерации";                                                                                                                                                                                                                                                                                                                                                             2) Федеральный закон от 06.10.2003 №131-ФЗ "Об общих принципах организации местного самоуправления в Российской Федерации" </t>
  </si>
  <si>
    <t xml:space="preserve">1) Федеральный закон от 06.10.2003 №131-ФЗ "Об общих принципах организации местного самоуправления в Российской Федерации"; 
2) Федеральный законот 12.01.1995 №5-ФЗ "О ветеранах "
</t>
  </si>
  <si>
    <t xml:space="preserve">1) Федеральный закон "О присяжных заседателях федеральных судов общей юрисдикции в Российской Федерации" от 20.08.2004 №113-ФЗ; 
2) Постановление Правительства РФ "Об утверждении Правил финансового обеспечения переданных исполнительно-распорядительным органам муниципальных образований гос. полномочий по составлению списков кандидатов в присяжные заседатели федеральных судов общей юрисдикции в РФ" от 23.05.2005 №320
</t>
  </si>
  <si>
    <t xml:space="preserve">1) Федеральный закон "Об общих принципах организации местного самоуправления в Российской Федерации" от 06.10.2003 №131-ФЗ; 
2) Федеральный закон "Об актах гражданского состояния " от 15.11.1997 №143-ФЗ
</t>
  </si>
  <si>
    <t xml:space="preserve">1) Федеральный закон от 06.10.2003 №131-ФЗ "Об общих принципах организации местного самоуправления в Российской Федерации" (с изменениями);                                    2) Федеральный закон  от 04.12.2007 №329-ФЗ "О физической культуре и спорте в РФ" (с изменениями)
</t>
  </si>
  <si>
    <t xml:space="preserve">1) Федеральный закон "Об автономных учреждениях " от 03.11.2006 №174-фз; 
2) Федеральный закон от 06.10.2003 №131-ФЗ "Об общих принципах организации местного самоуправления в Российской Федерации" (с изменениями);
3) Закон Российской Федерации "Основы законодательства Российской Федерации о культуре" от 09.10.1992 №3612-1 
</t>
  </si>
  <si>
    <t xml:space="preserve">1) Федеральный закон "О социальной защите инвалидов в Российской Федерации " от 24.11.1995 №181-фз; 
2) Федеральный закон от 06.10.2003 №131-ФЗ "Об общих принципах организации местного самоуправления в Российской Федерации" (с изменениями); 
3) Федеральный закон "О библиотечном деле " от 29.12.1994 №78-фз; 
4) Закон Российской Федерации "Основы законодательства Российской Федерации о культуре" от 09.10.1992 №3612-1
</t>
  </si>
  <si>
    <t xml:space="preserve">1) Федеральный закон  от 29.12.2012 №273-ФЗ "Об образовании в Российской Федерации" </t>
  </si>
  <si>
    <t xml:space="preserve">1) Федеральный закон 06.10.2003 №131-ФЗ "Об общих принципах организации местного самоуправления в Российской Федерации"; 
2) Федеральный закон "Об образовании в Российской Федерации" от 29.12.2012 №273-ФЗ </t>
  </si>
  <si>
    <t xml:space="preserve">1) 01.01.2022 - не ограничен; 
2) 01.01.2022 - не ограничен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</si>
</sst>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7" x14ac:knownFonts="1">
    <font>
      <sz val="10"/>
      <color theme="1"/>
      <name val="Arial"/>
    </font>
    <font>
      <sz val="10"/>
      <color indexed="64"/>
      <name val="Times New Roman"/>
    </font>
    <font>
      <b/>
      <sz val="13"/>
      <color indexed="64"/>
      <name val="Times New Roman"/>
    </font>
    <font>
      <b/>
      <sz val="10"/>
      <color indexed="64"/>
      <name val="Times New Roman"/>
    </font>
    <font>
      <sz val="11"/>
      <name val="Calibri"/>
    </font>
    <font>
      <b/>
      <sz val="8"/>
      <name val="Arial"/>
    </font>
    <font>
      <sz val="10"/>
      <name val="Times New Roman"/>
    </font>
    <font>
      <sz val="10"/>
      <color indexed="2"/>
      <name val="Times New Roman"/>
    </font>
    <font>
      <sz val="10"/>
      <color theme="1"/>
      <name val="Times New Roman"/>
    </font>
    <font>
      <b/>
      <sz val="10"/>
      <name val="Times New Roman"/>
    </font>
    <font>
      <sz val="10"/>
      <name val="Times New Roman"/>
      <family val="1"/>
      <charset val="204"/>
    </font>
    <font>
      <sz val="10"/>
      <color indexed="2"/>
      <name val="Times New Roman"/>
      <family val="1"/>
      <charset val="204"/>
    </font>
    <font>
      <sz val="10"/>
      <color indexed="64"/>
      <name val="Times New Roman"/>
      <family val="1"/>
      <charset val="204"/>
    </font>
    <font>
      <b/>
      <sz val="10"/>
      <name val="Times New Roman"/>
      <family val="1"/>
      <charset val="204"/>
    </font>
    <font>
      <sz val="10"/>
      <color theme="1"/>
      <name val="Arial"/>
      <family val="2"/>
      <charset val="204"/>
    </font>
    <font>
      <b/>
      <sz val="10"/>
      <color indexed="64"/>
      <name val="Times New Roman"/>
      <family val="1"/>
      <charset val="204"/>
    </font>
    <font>
      <sz val="10"/>
      <color rgb="FFFF0000"/>
      <name val="Times New Roman"/>
      <family val="1"/>
      <charset val="204"/>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diagonal/>
    </border>
    <border>
      <left style="thin">
        <color auto="1"/>
      </left>
      <right style="thin">
        <color auto="1"/>
      </right>
      <top/>
      <bottom style="thin">
        <color indexed="64"/>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style="thin">
        <color auto="1"/>
      </left>
      <right style="thin">
        <color theme="1"/>
      </right>
      <top style="thin">
        <color auto="1"/>
      </top>
      <bottom/>
      <diagonal/>
    </border>
    <border>
      <left style="thin">
        <color auto="1"/>
      </left>
      <right style="thin">
        <color theme="1"/>
      </right>
      <top style="thin">
        <color auto="1"/>
      </top>
      <bottom style="thin">
        <color auto="1"/>
      </bottom>
      <diagonal/>
    </border>
    <border>
      <left style="thin">
        <color indexed="64"/>
      </left>
      <right/>
      <top style="thin">
        <color auto="1"/>
      </top>
      <bottom/>
      <diagonal/>
    </border>
    <border>
      <left style="thin">
        <color indexed="64"/>
      </left>
      <right/>
      <top/>
      <bottom style="thin">
        <color auto="1"/>
      </bottom>
      <diagonal/>
    </border>
    <border>
      <left style="thin">
        <color indexed="64"/>
      </left>
      <right/>
      <top style="thin">
        <color indexed="64"/>
      </top>
      <bottom style="thin">
        <color indexed="64"/>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theme="1"/>
      </left>
      <right/>
      <top style="thin">
        <color theme="1"/>
      </top>
      <bottom style="thin">
        <color auto="1"/>
      </bottom>
      <diagonal/>
    </border>
    <border>
      <left style="thin">
        <color theme="1"/>
      </left>
      <right/>
      <top style="thin">
        <color auto="1"/>
      </top>
      <bottom style="thin">
        <color theme="1"/>
      </bottom>
      <diagonal/>
    </border>
    <border>
      <left style="thin">
        <color theme="1"/>
      </left>
      <right/>
      <top style="thin">
        <color theme="1"/>
      </top>
      <bottom/>
      <diagonal/>
    </border>
    <border>
      <left style="thin">
        <color theme="1"/>
      </left>
      <right/>
      <top/>
      <bottom/>
      <diagonal/>
    </border>
  </borders>
  <cellStyleXfs count="1">
    <xf numFmtId="0" fontId="0" fillId="0" borderId="0"/>
  </cellStyleXfs>
  <cellXfs count="155">
    <xf numFmtId="0" fontId="0" fillId="0" borderId="0" xfId="0"/>
    <xf numFmtId="164" fontId="1" fillId="0" borderId="1" xfId="0" applyNumberFormat="1" applyFont="1" applyFill="1" applyBorder="1" applyAlignment="1">
      <alignment horizontal="center" vertical="center" wrapText="1"/>
    </xf>
    <xf numFmtId="164" fontId="13" fillId="0" borderId="1" xfId="0" applyNumberFormat="1" applyFont="1" applyFill="1" applyBorder="1" applyAlignment="1">
      <alignment horizontal="center" vertical="center" wrapText="1"/>
    </xf>
    <xf numFmtId="164" fontId="0" fillId="0" borderId="0" xfId="0" applyNumberFormat="1" applyFill="1"/>
    <xf numFmtId="164" fontId="3" fillId="0" borderId="1" xfId="0" applyNumberFormat="1" applyFont="1" applyFill="1" applyBorder="1" applyAlignment="1">
      <alignment horizontal="center" vertical="center" wrapText="1"/>
    </xf>
    <xf numFmtId="0" fontId="15" fillId="0"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164" fontId="3" fillId="0" borderId="8" xfId="0" applyNumberFormat="1" applyFont="1" applyFill="1" applyBorder="1" applyAlignment="1">
      <alignment horizontal="center" vertical="center" wrapText="1"/>
    </xf>
    <xf numFmtId="0" fontId="3" fillId="0" borderId="15" xfId="0" applyFont="1" applyFill="1" applyBorder="1" applyAlignment="1">
      <alignment horizontal="center" vertical="top" wrapText="1"/>
    </xf>
    <xf numFmtId="0" fontId="13" fillId="0" borderId="8" xfId="0" applyFont="1" applyFill="1" applyBorder="1" applyAlignment="1">
      <alignment horizontal="left" vertical="top" wrapText="1"/>
    </xf>
    <xf numFmtId="0" fontId="13" fillId="0" borderId="8" xfId="0" applyFont="1" applyFill="1" applyBorder="1" applyAlignment="1">
      <alignment horizontal="center" vertical="top" wrapText="1"/>
    </xf>
    <xf numFmtId="0" fontId="13" fillId="0" borderId="8" xfId="0" applyFont="1" applyFill="1" applyBorder="1" applyAlignment="1" applyProtection="1">
      <alignment vertical="top" wrapText="1"/>
    </xf>
    <xf numFmtId="0" fontId="13" fillId="0" borderId="8" xfId="0" applyFont="1" applyFill="1" applyBorder="1" applyAlignment="1">
      <alignment vertical="top" wrapText="1"/>
    </xf>
    <xf numFmtId="0" fontId="13" fillId="0" borderId="21" xfId="0" applyFont="1" applyFill="1" applyBorder="1" applyAlignment="1">
      <alignment vertical="top" wrapText="1"/>
    </xf>
    <xf numFmtId="0" fontId="15" fillId="0" borderId="12" xfId="0" applyFont="1" applyFill="1" applyBorder="1" applyAlignment="1">
      <alignment horizontal="left" vertical="top" wrapText="1"/>
    </xf>
    <xf numFmtId="0" fontId="3" fillId="0" borderId="17" xfId="0" applyFont="1" applyFill="1" applyBorder="1" applyAlignment="1">
      <alignment horizontal="center" vertical="top" wrapText="1"/>
    </xf>
    <xf numFmtId="0" fontId="3" fillId="0" borderId="18" xfId="0" applyFont="1" applyFill="1" applyBorder="1" applyAlignment="1">
      <alignment vertical="top" wrapText="1"/>
    </xf>
    <xf numFmtId="0" fontId="15" fillId="0" borderId="26" xfId="0" applyFont="1" applyFill="1" applyBorder="1" applyAlignment="1">
      <alignment horizontal="left" vertical="top" wrapText="1"/>
    </xf>
    <xf numFmtId="0" fontId="3" fillId="0" borderId="7" xfId="0" applyFont="1" applyFill="1" applyBorder="1" applyAlignment="1">
      <alignment horizontal="center" vertical="top" wrapText="1"/>
    </xf>
    <xf numFmtId="0" fontId="9" fillId="0" borderId="14"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3" fillId="0" borderId="12" xfId="0" applyFont="1" applyFill="1" applyBorder="1" applyAlignment="1">
      <alignment horizontal="left" vertical="center" wrapText="1"/>
    </xf>
    <xf numFmtId="0" fontId="3" fillId="0" borderId="12" xfId="0" applyFont="1" applyFill="1" applyBorder="1" applyAlignment="1">
      <alignment wrapText="1"/>
    </xf>
    <xf numFmtId="0" fontId="3" fillId="0" borderId="8" xfId="0" applyFont="1" applyFill="1" applyBorder="1" applyAlignment="1">
      <alignment wrapText="1"/>
    </xf>
    <xf numFmtId="0" fontId="1" fillId="0" borderId="8" xfId="0" applyFont="1" applyFill="1" applyBorder="1" applyAlignment="1">
      <alignment horizontal="center" vertical="center" wrapText="1"/>
    </xf>
    <xf numFmtId="164" fontId="1" fillId="0" borderId="8" xfId="0" applyNumberFormat="1" applyFont="1" applyFill="1" applyBorder="1" applyAlignment="1">
      <alignment horizontal="center" vertical="center" wrapText="1"/>
    </xf>
    <xf numFmtId="0" fontId="0" fillId="0" borderId="0" xfId="0" applyFill="1"/>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top" wrapText="1"/>
    </xf>
    <xf numFmtId="0" fontId="15" fillId="0" borderId="8" xfId="0" applyFont="1" applyFill="1" applyBorder="1" applyAlignment="1">
      <alignment horizontal="left" vertical="top" wrapText="1"/>
    </xf>
    <xf numFmtId="0" fontId="3" fillId="0" borderId="8" xfId="0" applyFont="1" applyFill="1" applyBorder="1" applyAlignment="1">
      <alignment vertical="top" wrapText="1"/>
    </xf>
    <xf numFmtId="0" fontId="10" fillId="0" borderId="8" xfId="0" applyFont="1" applyFill="1" applyBorder="1" applyAlignment="1" applyProtection="1">
      <alignment vertical="top" wrapText="1"/>
    </xf>
    <xf numFmtId="0" fontId="6" fillId="0" borderId="8" xfId="0" applyFont="1" applyFill="1" applyBorder="1" applyAlignment="1" applyProtection="1">
      <alignment vertical="top" wrapText="1"/>
    </xf>
    <xf numFmtId="0" fontId="6" fillId="0" borderId="9" xfId="0" applyFont="1" applyFill="1" applyBorder="1" applyAlignment="1" applyProtection="1">
      <alignment vertical="top" wrapText="1"/>
    </xf>
    <xf numFmtId="0" fontId="15" fillId="0"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8" xfId="0" applyFont="1" applyFill="1" applyBorder="1" applyAlignment="1">
      <alignment vertical="top" wrapText="1"/>
    </xf>
    <xf numFmtId="0" fontId="3" fillId="0" borderId="21" xfId="0" applyFont="1" applyFill="1" applyBorder="1" applyAlignment="1">
      <alignment horizontal="center" vertical="top" wrapText="1"/>
    </xf>
    <xf numFmtId="0" fontId="1" fillId="0" borderId="8" xfId="0" applyFont="1" applyFill="1" applyBorder="1" applyAlignment="1">
      <alignment vertical="top" wrapText="1"/>
    </xf>
    <xf numFmtId="0" fontId="3" fillId="0" borderId="16" xfId="0" applyFont="1" applyFill="1" applyBorder="1" applyAlignment="1">
      <alignment horizontal="left" vertical="top" wrapText="1"/>
    </xf>
    <xf numFmtId="0" fontId="3" fillId="0" borderId="25" xfId="0" applyFont="1" applyFill="1" applyBorder="1" applyAlignment="1">
      <alignment horizontal="left" vertical="top" wrapText="1"/>
    </xf>
    <xf numFmtId="0" fontId="12" fillId="0" borderId="8" xfId="0" applyFont="1" applyFill="1" applyBorder="1" applyAlignment="1">
      <alignment vertical="top" wrapText="1"/>
    </xf>
    <xf numFmtId="0" fontId="1" fillId="0" borderId="16"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8" xfId="0" applyFont="1" applyFill="1" applyBorder="1" applyAlignment="1">
      <alignment horizontal="center" vertical="top" wrapText="1"/>
    </xf>
    <xf numFmtId="0" fontId="1" fillId="0" borderId="21" xfId="0" applyFont="1" applyFill="1" applyBorder="1" applyAlignment="1">
      <alignment horizontal="center" vertical="top" wrapText="1"/>
    </xf>
    <xf numFmtId="0" fontId="12" fillId="0" borderId="21" xfId="0" applyFont="1" applyFill="1" applyBorder="1" applyAlignment="1">
      <alignment vertical="top" wrapText="1"/>
    </xf>
    <xf numFmtId="0" fontId="10" fillId="0" borderId="21" xfId="0" applyFont="1" applyFill="1" applyBorder="1" applyAlignment="1">
      <alignment vertical="top" wrapText="1"/>
    </xf>
    <xf numFmtId="0" fontId="10" fillId="0" borderId="8" xfId="0" applyFont="1" applyFill="1" applyBorder="1" applyAlignment="1">
      <alignment vertical="top" wrapText="1"/>
    </xf>
    <xf numFmtId="0" fontId="1" fillId="0" borderId="21" xfId="0" applyFont="1" applyFill="1" applyBorder="1" applyAlignment="1">
      <alignment vertical="top" wrapText="1"/>
    </xf>
    <xf numFmtId="0" fontId="1" fillId="0" borderId="8" xfId="0" applyFont="1" applyFill="1" applyBorder="1" applyAlignment="1">
      <alignment horizontal="left" vertical="top" wrapText="1"/>
    </xf>
    <xf numFmtId="0" fontId="1" fillId="0" borderId="25" xfId="0" applyFont="1" applyFill="1" applyBorder="1" applyAlignment="1">
      <alignment horizontal="left" vertical="top" wrapText="1"/>
    </xf>
    <xf numFmtId="0" fontId="6" fillId="0" borderId="18" xfId="0" applyFont="1" applyFill="1" applyBorder="1" applyAlignment="1" applyProtection="1">
      <alignment vertical="top" wrapText="1"/>
    </xf>
    <xf numFmtId="0" fontId="8" fillId="0" borderId="18" xfId="0" applyFont="1" applyFill="1" applyBorder="1" applyAlignment="1" applyProtection="1">
      <alignment vertical="top" wrapText="1"/>
    </xf>
    <xf numFmtId="0" fontId="8" fillId="0" borderId="14" xfId="0" applyFont="1" applyFill="1" applyBorder="1" applyAlignment="1" applyProtection="1">
      <alignment vertical="top" wrapText="1"/>
    </xf>
    <xf numFmtId="0" fontId="8" fillId="0" borderId="21" xfId="0" applyFont="1" applyFill="1" applyBorder="1" applyAlignment="1" applyProtection="1">
      <alignment vertical="top" wrapText="1"/>
    </xf>
    <xf numFmtId="0" fontId="1" fillId="0" borderId="9" xfId="0" applyFont="1" applyFill="1" applyBorder="1" applyAlignment="1">
      <alignment vertical="top" wrapText="1"/>
    </xf>
    <xf numFmtId="0" fontId="10" fillId="0" borderId="18" xfId="0" applyFont="1" applyFill="1" applyBorder="1" applyAlignment="1" applyProtection="1">
      <alignment vertical="top" wrapText="1"/>
    </xf>
    <xf numFmtId="0" fontId="6" fillId="0" borderId="14" xfId="0" applyFont="1" applyFill="1" applyBorder="1" applyAlignment="1" applyProtection="1">
      <alignment vertical="top" wrapText="1"/>
    </xf>
    <xf numFmtId="0" fontId="6" fillId="0" borderId="21" xfId="0" applyFont="1" applyFill="1" applyBorder="1" applyAlignment="1" applyProtection="1">
      <alignment vertical="top" wrapText="1"/>
    </xf>
    <xf numFmtId="0" fontId="1" fillId="0" borderId="18" xfId="0" applyFont="1" applyFill="1" applyBorder="1" applyAlignment="1">
      <alignment vertical="top" wrapText="1"/>
    </xf>
    <xf numFmtId="0" fontId="1" fillId="0" borderId="14" xfId="0" applyFont="1" applyFill="1" applyBorder="1" applyAlignment="1">
      <alignment vertical="top" wrapText="1"/>
    </xf>
    <xf numFmtId="0" fontId="1" fillId="0" borderId="9" xfId="0" applyFont="1" applyFill="1" applyBorder="1" applyAlignment="1">
      <alignment horizontal="center" vertical="top" wrapText="1"/>
    </xf>
    <xf numFmtId="0" fontId="6" fillId="0" borderId="18"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18" xfId="0" applyFont="1" applyFill="1" applyBorder="1" applyAlignment="1">
      <alignment horizontal="center" vertical="top" wrapText="1"/>
    </xf>
    <xf numFmtId="0" fontId="6" fillId="0" borderId="21" xfId="0" applyFont="1" applyFill="1" applyBorder="1" applyAlignment="1">
      <alignment horizontal="center" vertical="top" wrapText="1"/>
    </xf>
    <xf numFmtId="0" fontId="11" fillId="0" borderId="21" xfId="0" applyFont="1" applyFill="1" applyBorder="1" applyAlignment="1">
      <alignment vertical="top" wrapText="1"/>
    </xf>
    <xf numFmtId="0" fontId="7" fillId="0" borderId="8" xfId="0" applyFont="1" applyFill="1" applyBorder="1" applyAlignment="1">
      <alignment vertical="top" wrapText="1"/>
    </xf>
    <xf numFmtId="0" fontId="1" fillId="0" borderId="27" xfId="0" applyFont="1" applyFill="1" applyBorder="1" applyAlignment="1">
      <alignment horizontal="left" vertical="top" wrapText="1"/>
    </xf>
    <xf numFmtId="0" fontId="1" fillId="0" borderId="28" xfId="0" applyFont="1" applyFill="1" applyBorder="1" applyAlignment="1">
      <alignment horizontal="left" vertical="top" wrapText="1"/>
    </xf>
    <xf numFmtId="0" fontId="1" fillId="0" borderId="18" xfId="0" applyFont="1" applyFill="1" applyBorder="1" applyAlignment="1">
      <alignment horizontal="center" vertical="top" wrapText="1"/>
    </xf>
    <xf numFmtId="0" fontId="16" fillId="0" borderId="8" xfId="0" applyFont="1" applyFill="1" applyBorder="1" applyAlignment="1">
      <alignment vertical="top" wrapText="1"/>
    </xf>
    <xf numFmtId="0" fontId="6" fillId="0" borderId="8" xfId="0" applyFont="1" applyFill="1" applyBorder="1" applyAlignment="1">
      <alignment vertical="top" wrapText="1"/>
    </xf>
    <xf numFmtId="0" fontId="1" fillId="0" borderId="9" xfId="0" applyFont="1" applyFill="1" applyBorder="1" applyAlignment="1">
      <alignment horizontal="left" vertical="top" wrapText="1"/>
    </xf>
    <xf numFmtId="0" fontId="6" fillId="0" borderId="18" xfId="0" applyFont="1" applyFill="1" applyBorder="1" applyAlignment="1" applyProtection="1">
      <alignment horizontal="left" vertical="top" wrapText="1"/>
    </xf>
    <xf numFmtId="0" fontId="6" fillId="0" borderId="21" xfId="0" applyFont="1" applyFill="1" applyBorder="1" applyAlignment="1" applyProtection="1">
      <alignment horizontal="left" vertical="top" wrapText="1"/>
    </xf>
    <xf numFmtId="0" fontId="1" fillId="0" borderId="24" xfId="0" applyFont="1" applyFill="1" applyBorder="1" applyAlignment="1">
      <alignment horizontal="left" vertical="top" wrapText="1"/>
    </xf>
    <xf numFmtId="0" fontId="10" fillId="0" borderId="18" xfId="0" applyFont="1" applyFill="1" applyBorder="1" applyAlignment="1">
      <alignment vertical="top" wrapText="1"/>
    </xf>
    <xf numFmtId="0" fontId="6" fillId="0" borderId="18" xfId="0" applyFont="1" applyFill="1" applyBorder="1" applyAlignment="1">
      <alignment vertical="top" wrapText="1"/>
    </xf>
    <xf numFmtId="0" fontId="1" fillId="0" borderId="18" xfId="0" applyFont="1" applyFill="1" applyBorder="1" applyAlignment="1">
      <alignment horizontal="left" vertical="top" wrapText="1"/>
    </xf>
    <xf numFmtId="0" fontId="6" fillId="0" borderId="22" xfId="0" applyFont="1" applyFill="1" applyBorder="1" applyAlignment="1">
      <alignment vertical="top" wrapText="1"/>
    </xf>
    <xf numFmtId="0" fontId="6" fillId="0" borderId="23" xfId="0" applyFont="1" applyFill="1" applyBorder="1" applyAlignment="1">
      <alignment vertical="top" wrapText="1"/>
    </xf>
    <xf numFmtId="0" fontId="1" fillId="0" borderId="29" xfId="0" applyFont="1" applyFill="1" applyBorder="1" applyAlignment="1">
      <alignment horizontal="left" vertical="top" wrapText="1"/>
    </xf>
    <xf numFmtId="0" fontId="10" fillId="0" borderId="20" xfId="0" applyFont="1" applyFill="1" applyBorder="1" applyAlignment="1">
      <alignment vertical="top" wrapText="1"/>
    </xf>
    <xf numFmtId="0" fontId="6" fillId="0" borderId="19" xfId="0" applyFont="1" applyFill="1" applyBorder="1" applyAlignment="1" applyProtection="1">
      <alignment vertical="top" wrapText="1"/>
    </xf>
    <xf numFmtId="0" fontId="6" fillId="0" borderId="20" xfId="0" applyFont="1" applyFill="1" applyBorder="1" applyAlignment="1" applyProtection="1">
      <alignment vertical="top" wrapText="1"/>
    </xf>
    <xf numFmtId="0" fontId="2" fillId="0" borderId="0" xfId="0" applyFont="1" applyFill="1" applyAlignment="1">
      <alignment horizontal="center" vertical="center" wrapText="1"/>
    </xf>
    <xf numFmtId="0" fontId="0" fillId="0" borderId="0" xfId="0" applyFill="1"/>
    <xf numFmtId="0" fontId="3" fillId="0" borderId="1" xfId="0" applyFont="1" applyFill="1" applyBorder="1" applyAlignment="1">
      <alignment horizontal="center" vertical="center" wrapText="1"/>
    </xf>
    <xf numFmtId="0" fontId="4" fillId="0" borderId="12" xfId="0" applyFont="1" applyFill="1" applyBorder="1"/>
    <xf numFmtId="0" fontId="4" fillId="0" borderId="6" xfId="0" applyFont="1" applyFill="1" applyBorder="1"/>
    <xf numFmtId="0" fontId="12" fillId="0" borderId="20" xfId="0" applyFont="1" applyFill="1" applyBorder="1" applyAlignment="1">
      <alignment horizontal="left" vertical="top" wrapText="1"/>
    </xf>
    <xf numFmtId="0" fontId="12" fillId="0" borderId="21" xfId="0" applyFont="1" applyFill="1" applyBorder="1" applyAlignment="1">
      <alignment horizontal="left" vertical="top" wrapText="1"/>
    </xf>
    <xf numFmtId="0" fontId="1" fillId="0" borderId="21" xfId="0" applyFont="1" applyFill="1" applyBorder="1" applyAlignment="1">
      <alignment horizontal="left" vertical="top" wrapText="1"/>
    </xf>
    <xf numFmtId="0" fontId="10" fillId="0" borderId="24" xfId="0" applyFont="1" applyFill="1" applyBorder="1" applyAlignment="1" applyProtection="1">
      <alignment horizontal="left" vertical="top" wrapText="1"/>
    </xf>
    <xf numFmtId="0" fontId="6" fillId="0" borderId="25" xfId="0" applyFont="1" applyFill="1" applyBorder="1" applyAlignment="1" applyProtection="1">
      <alignment horizontal="left" vertical="top" wrapText="1"/>
    </xf>
    <xf numFmtId="0" fontId="1" fillId="0" borderId="20" xfId="0" applyFont="1" applyFill="1" applyBorder="1" applyAlignment="1">
      <alignment horizontal="center" vertical="top" wrapText="1"/>
    </xf>
    <xf numFmtId="0" fontId="6" fillId="0" borderId="20" xfId="0" applyFont="1" applyFill="1" applyBorder="1" applyAlignment="1" applyProtection="1">
      <alignment horizontal="left" vertical="top" wrapText="1"/>
    </xf>
    <xf numFmtId="0" fontId="1" fillId="0" borderId="20" xfId="0" applyFont="1" applyFill="1" applyBorder="1" applyAlignment="1">
      <alignment horizontal="left" vertical="top" wrapText="1"/>
    </xf>
    <xf numFmtId="0" fontId="6" fillId="0" borderId="20" xfId="0" applyFont="1" applyFill="1" applyBorder="1" applyAlignment="1">
      <alignment horizontal="center" vertical="top" wrapText="1"/>
    </xf>
    <xf numFmtId="0" fontId="6" fillId="0" borderId="24" xfId="0" applyFont="1" applyFill="1" applyBorder="1" applyAlignment="1">
      <alignment horizontal="center" vertical="top" wrapText="1"/>
    </xf>
    <xf numFmtId="0" fontId="6" fillId="0" borderId="25" xfId="0" applyFont="1" applyFill="1" applyBorder="1" applyAlignment="1">
      <alignment horizontal="center" vertical="top" wrapText="1"/>
    </xf>
    <xf numFmtId="0" fontId="3" fillId="0" borderId="26" xfId="0" applyFont="1" applyFill="1" applyBorder="1" applyAlignment="1">
      <alignment horizontal="center" vertical="top" wrapText="1"/>
    </xf>
    <xf numFmtId="0" fontId="3" fillId="0" borderId="24" xfId="0" applyFont="1" applyFill="1" applyBorder="1" applyAlignment="1">
      <alignment horizontal="center" vertical="top" wrapText="1"/>
    </xf>
    <xf numFmtId="0" fontId="1" fillId="0" borderId="26" xfId="0" applyFont="1" applyFill="1" applyBorder="1" applyAlignment="1">
      <alignment vertical="top" wrapText="1"/>
    </xf>
    <xf numFmtId="0" fontId="6" fillId="0" borderId="24" xfId="0" applyFont="1" applyFill="1" applyBorder="1" applyAlignment="1" applyProtection="1">
      <alignment vertical="top" wrapText="1"/>
    </xf>
    <xf numFmtId="0" fontId="6" fillId="0" borderId="25" xfId="0" applyFont="1" applyFill="1" applyBorder="1" applyAlignment="1" applyProtection="1">
      <alignment vertical="top" wrapText="1"/>
    </xf>
    <xf numFmtId="0" fontId="6" fillId="0" borderId="26" xfId="0" applyFont="1" applyFill="1" applyBorder="1" applyAlignment="1">
      <alignment vertical="top" wrapText="1"/>
    </xf>
    <xf numFmtId="0" fontId="6" fillId="0" borderId="26" xfId="0" applyFont="1" applyFill="1" applyBorder="1" applyAlignment="1" applyProtection="1">
      <alignment vertical="top" wrapText="1"/>
    </xf>
    <xf numFmtId="0" fontId="12" fillId="0" borderId="26" xfId="0" applyFont="1" applyFill="1" applyBorder="1" applyAlignment="1">
      <alignment vertical="top" wrapText="1"/>
    </xf>
    <xf numFmtId="0" fontId="1" fillId="0" borderId="24" xfId="0" applyFont="1" applyFill="1" applyBorder="1" applyAlignment="1">
      <alignment vertical="top" wrapText="1"/>
    </xf>
    <xf numFmtId="0" fontId="6" fillId="0" borderId="30" xfId="0" applyFont="1" applyFill="1" applyBorder="1" applyAlignment="1" applyProtection="1">
      <alignment vertical="top" wrapText="1"/>
    </xf>
    <xf numFmtId="0" fontId="6" fillId="0" borderId="31" xfId="0" applyFont="1" applyFill="1" applyBorder="1" applyAlignment="1" applyProtection="1">
      <alignment vertical="top" wrapText="1"/>
    </xf>
    <xf numFmtId="0" fontId="6" fillId="0" borderId="32" xfId="0" applyFont="1" applyFill="1" applyBorder="1" applyAlignment="1">
      <alignment vertical="top" wrapText="1"/>
    </xf>
    <xf numFmtId="0" fontId="6" fillId="0" borderId="33" xfId="0" applyFont="1" applyFill="1" applyBorder="1" applyAlignment="1">
      <alignment vertical="top" wrapText="1"/>
    </xf>
    <xf numFmtId="0" fontId="6" fillId="0" borderId="31" xfId="0" applyFont="1" applyFill="1" applyBorder="1" applyAlignment="1">
      <alignment vertical="top" wrapText="1"/>
    </xf>
    <xf numFmtId="0" fontId="1" fillId="0" borderId="25" xfId="0" applyFont="1" applyFill="1" applyBorder="1" applyAlignment="1">
      <alignment vertical="top" wrapText="1"/>
    </xf>
    <xf numFmtId="0" fontId="10" fillId="0" borderId="26" xfId="0" applyFont="1" applyFill="1" applyBorder="1" applyAlignment="1" applyProtection="1">
      <alignment vertical="top" wrapText="1"/>
    </xf>
    <xf numFmtId="0" fontId="10" fillId="0" borderId="26" xfId="0" applyFont="1" applyFill="1" applyBorder="1" applyAlignment="1">
      <alignment vertical="top" wrapText="1"/>
    </xf>
    <xf numFmtId="0" fontId="1" fillId="0" borderId="29" xfId="0" applyFont="1" applyFill="1" applyBorder="1" applyAlignment="1">
      <alignment vertical="top" wrapText="1"/>
    </xf>
    <xf numFmtId="0" fontId="12" fillId="0" borderId="25" xfId="0" applyFont="1" applyFill="1" applyBorder="1" applyAlignment="1">
      <alignment vertical="top" wrapText="1"/>
    </xf>
    <xf numFmtId="0" fontId="3" fillId="0" borderId="26" xfId="0" applyFont="1" applyFill="1" applyBorder="1" applyAlignment="1">
      <alignment vertical="top" wrapText="1"/>
    </xf>
    <xf numFmtId="0" fontId="10" fillId="0" borderId="24" xfId="0" applyFont="1" applyFill="1" applyBorder="1" applyAlignment="1" applyProtection="1">
      <alignment vertical="top" wrapText="1"/>
    </xf>
    <xf numFmtId="0" fontId="13" fillId="0" borderId="26" xfId="0" applyFont="1" applyFill="1" applyBorder="1" applyAlignment="1" applyProtection="1">
      <alignment vertical="top" wrapText="1"/>
    </xf>
    <xf numFmtId="0" fontId="3" fillId="0" borderId="26" xfId="0" applyFont="1" applyFill="1" applyBorder="1" applyAlignment="1">
      <alignment vertical="top" wrapText="1"/>
    </xf>
    <xf numFmtId="0" fontId="3" fillId="0" borderId="25" xfId="0" applyFont="1" applyFill="1" applyBorder="1" applyAlignment="1">
      <alignment wrapText="1"/>
    </xf>
    <xf numFmtId="0" fontId="1" fillId="0" borderId="8" xfId="0" applyFont="1" applyFill="1" applyBorder="1" applyAlignment="1">
      <alignment wrapText="1"/>
    </xf>
    <xf numFmtId="0" fontId="13" fillId="0" borderId="8"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1" fillId="0" borderId="0" xfId="0" applyFont="1" applyFill="1" applyAlignment="1">
      <alignment horizontal="left"/>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Fill="1" applyBorder="1"/>
    <xf numFmtId="0" fontId="4" fillId="0" borderId="7" xfId="0" applyFont="1" applyFill="1" applyBorder="1" applyAlignment="1">
      <alignment horizontal="left"/>
    </xf>
    <xf numFmtId="0" fontId="4" fillId="0" borderId="7" xfId="0" applyFont="1" applyFill="1" applyBorder="1"/>
    <xf numFmtId="0" fontId="5" fillId="0" borderId="8" xfId="0" applyFont="1" applyFill="1" applyBorder="1" applyAlignment="1" applyProtection="1">
      <alignment horizontal="center"/>
    </xf>
    <xf numFmtId="0" fontId="5"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4" fillId="0" borderId="12" xfId="0" applyFont="1" applyFill="1" applyBorder="1" applyAlignment="1">
      <alignment horizontal="left"/>
    </xf>
    <xf numFmtId="0" fontId="5" fillId="0" borderId="13"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0" fillId="0" borderId="0" xfId="0" applyFill="1" applyAlignment="1">
      <alignment horizontal="center"/>
    </xf>
    <xf numFmtId="164" fontId="1" fillId="0" borderId="15" xfId="0" applyNumberFormat="1" applyFont="1" applyFill="1" applyBorder="1" applyAlignment="1">
      <alignment horizontal="center" vertical="center" wrapText="1"/>
    </xf>
    <xf numFmtId="164" fontId="1" fillId="0" borderId="6" xfId="0" applyNumberFormat="1" applyFont="1" applyFill="1" applyBorder="1" applyAlignment="1">
      <alignment horizontal="center" vertical="center" wrapText="1"/>
    </xf>
    <xf numFmtId="164" fontId="1" fillId="0" borderId="12"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4" fillId="0" borderId="0" xfId="0" applyFont="1" applyFill="1" applyAlignment="1">
      <alignment horizontal="left"/>
    </xf>
    <xf numFmtId="0" fontId="0" fillId="0" borderId="0" xfId="0" applyFill="1" applyAlignment="1">
      <alignment horizontal="lef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7"/>
  <sheetViews>
    <sheetView tabSelected="1" zoomScaleNormal="100" workbookViewId="0">
      <selection activeCell="F9" sqref="F9"/>
    </sheetView>
  </sheetViews>
  <sheetFormatPr defaultRowHeight="12.75" customHeight="1" outlineLevelCol="1" x14ac:dyDescent="0.2"/>
  <cols>
    <col min="1" max="1" width="71.28515625" style="154" customWidth="1"/>
    <col min="2" max="2" width="9" style="27" customWidth="1"/>
    <col min="3" max="3" width="46.5703125" style="27" customWidth="1" outlineLevel="1"/>
    <col min="4" max="4" width="15.5703125" style="27" customWidth="1" outlineLevel="1"/>
    <col min="5" max="5" width="14.28515625" style="27" customWidth="1" outlineLevel="1"/>
    <col min="6" max="6" width="40.42578125" style="27" customWidth="1" outlineLevel="1"/>
    <col min="7" max="7" width="12.140625" style="27" customWidth="1" outlineLevel="1"/>
    <col min="8" max="8" width="11.5703125" style="27" customWidth="1" outlineLevel="1"/>
    <col min="9" max="9" width="40.85546875" style="27" customWidth="1" outlineLevel="1"/>
    <col min="10" max="10" width="11.85546875" style="27" customWidth="1" outlineLevel="1"/>
    <col min="11" max="11" width="13.7109375" style="27" customWidth="1" outlineLevel="1"/>
    <col min="12" max="12" width="6.140625" style="27" customWidth="1"/>
    <col min="13" max="13" width="12.5703125" style="27" customWidth="1"/>
    <col min="14" max="14" width="13.140625" style="27" customWidth="1"/>
    <col min="15" max="15" width="13.28515625" style="27" customWidth="1"/>
    <col min="16" max="16" width="12.7109375" style="27" customWidth="1"/>
    <col min="17" max="17" width="12.85546875" style="27" customWidth="1"/>
    <col min="18" max="18" width="13" style="27" customWidth="1"/>
    <col min="19" max="19" width="9.140625" style="27"/>
    <col min="20" max="20" width="12.42578125" style="27" customWidth="1"/>
    <col min="21" max="21" width="11.42578125" style="27" customWidth="1"/>
    <col min="22" max="22" width="12.5703125" style="27" customWidth="1"/>
    <col min="23" max="23" width="14.5703125" style="27" customWidth="1"/>
    <col min="24" max="24" width="12.140625" style="27" customWidth="1"/>
    <col min="25" max="25" width="13" style="27" customWidth="1"/>
    <col min="26" max="26" width="9.140625" style="27"/>
    <col min="27" max="32" width="10.7109375" style="27" bestFit="1" customWidth="1"/>
    <col min="33" max="16384" width="9.140625" style="27"/>
  </cols>
  <sheetData>
    <row r="1" spans="1:32" x14ac:dyDescent="0.2">
      <c r="A1" s="133"/>
    </row>
    <row r="2" spans="1:32" x14ac:dyDescent="0.2">
      <c r="A2" s="133"/>
    </row>
    <row r="3" spans="1:32" ht="48" customHeight="1" x14ac:dyDescent="0.2">
      <c r="A3" s="90" t="s">
        <v>0</v>
      </c>
      <c r="B3" s="91"/>
      <c r="C3" s="91"/>
      <c r="D3" s="91"/>
      <c r="E3" s="91"/>
      <c r="F3" s="91"/>
      <c r="G3" s="91"/>
      <c r="H3" s="91"/>
      <c r="I3" s="91"/>
      <c r="J3" s="91"/>
      <c r="K3" s="91"/>
      <c r="L3" s="91"/>
      <c r="M3" s="91"/>
      <c r="N3" s="91"/>
      <c r="O3" s="91"/>
      <c r="P3" s="91"/>
      <c r="Q3" s="91"/>
      <c r="R3" s="91"/>
    </row>
    <row r="4" spans="1:32" ht="37.15" customHeight="1" x14ac:dyDescent="0.25">
      <c r="A4" s="134" t="s">
        <v>1</v>
      </c>
      <c r="B4" s="92" t="s">
        <v>2</v>
      </c>
      <c r="C4" s="135" t="s">
        <v>3</v>
      </c>
      <c r="D4" s="136"/>
      <c r="E4" s="136"/>
      <c r="F4" s="136"/>
      <c r="G4" s="136"/>
      <c r="H4" s="136"/>
      <c r="I4" s="136"/>
      <c r="J4" s="136"/>
      <c r="K4" s="137"/>
      <c r="L4" s="92" t="s">
        <v>4</v>
      </c>
      <c r="M4" s="92" t="s">
        <v>5</v>
      </c>
      <c r="N4" s="138"/>
      <c r="O4" s="138"/>
      <c r="P4" s="138"/>
      <c r="Q4" s="138"/>
      <c r="R4" s="94"/>
    </row>
    <row r="5" spans="1:32" ht="20.25" customHeight="1" x14ac:dyDescent="0.25">
      <c r="A5" s="139"/>
      <c r="B5" s="140"/>
      <c r="C5" s="141" t="s">
        <v>6</v>
      </c>
      <c r="D5" s="141"/>
      <c r="E5" s="141"/>
      <c r="F5" s="142" t="s">
        <v>7</v>
      </c>
      <c r="G5" s="143"/>
      <c r="H5" s="144"/>
      <c r="I5" s="142" t="s">
        <v>8</v>
      </c>
      <c r="J5" s="143"/>
      <c r="K5" s="144"/>
      <c r="L5" s="140"/>
      <c r="M5" s="92" t="s">
        <v>9</v>
      </c>
      <c r="N5" s="94"/>
      <c r="O5" s="92" t="s">
        <v>10</v>
      </c>
      <c r="P5" s="92" t="s">
        <v>11</v>
      </c>
      <c r="Q5" s="92" t="s">
        <v>12</v>
      </c>
      <c r="R5" s="94"/>
    </row>
    <row r="6" spans="1:32" ht="66" customHeight="1" x14ac:dyDescent="0.2">
      <c r="A6" s="145"/>
      <c r="B6" s="93"/>
      <c r="C6" s="146" t="s">
        <v>13</v>
      </c>
      <c r="D6" s="147" t="s">
        <v>14</v>
      </c>
      <c r="E6" s="147" t="s">
        <v>15</v>
      </c>
      <c r="F6" s="147" t="s">
        <v>13</v>
      </c>
      <c r="G6" s="147" t="s">
        <v>14</v>
      </c>
      <c r="H6" s="147" t="s">
        <v>15</v>
      </c>
      <c r="I6" s="147" t="s">
        <v>13</v>
      </c>
      <c r="J6" s="147" t="s">
        <v>14</v>
      </c>
      <c r="K6" s="147" t="s">
        <v>15</v>
      </c>
      <c r="L6" s="93"/>
      <c r="M6" s="132" t="s">
        <v>16</v>
      </c>
      <c r="N6" s="132" t="s">
        <v>17</v>
      </c>
      <c r="O6" s="93"/>
      <c r="P6" s="93"/>
      <c r="Q6" s="28" t="s">
        <v>18</v>
      </c>
      <c r="R6" s="28" t="s">
        <v>19</v>
      </c>
    </row>
    <row r="7" spans="1:32" s="148" customFormat="1" x14ac:dyDescent="0.2">
      <c r="A7" s="28">
        <v>1</v>
      </c>
      <c r="B7" s="28">
        <v>2</v>
      </c>
      <c r="C7" s="28">
        <v>3</v>
      </c>
      <c r="D7" s="28">
        <v>4</v>
      </c>
      <c r="E7" s="28">
        <v>5</v>
      </c>
      <c r="F7" s="28">
        <v>6</v>
      </c>
      <c r="G7" s="28">
        <v>7</v>
      </c>
      <c r="H7" s="28">
        <v>8</v>
      </c>
      <c r="I7" s="28">
        <v>9</v>
      </c>
      <c r="J7" s="28">
        <v>10</v>
      </c>
      <c r="K7" s="28">
        <v>11</v>
      </c>
      <c r="L7" s="28">
        <v>12</v>
      </c>
      <c r="M7" s="28">
        <v>13</v>
      </c>
      <c r="N7" s="28">
        <v>14</v>
      </c>
      <c r="O7" s="28">
        <v>15</v>
      </c>
      <c r="P7" s="28">
        <v>16</v>
      </c>
      <c r="Q7" s="28">
        <v>17</v>
      </c>
      <c r="R7" s="28">
        <v>18</v>
      </c>
    </row>
    <row r="8" spans="1:32" ht="53.25" customHeight="1" x14ac:dyDescent="0.2">
      <c r="A8" s="6" t="s">
        <v>20</v>
      </c>
      <c r="B8" s="7" t="s">
        <v>21</v>
      </c>
      <c r="C8" s="7"/>
      <c r="D8" s="7"/>
      <c r="E8" s="7"/>
      <c r="F8" s="7"/>
      <c r="G8" s="7"/>
      <c r="H8" s="7"/>
      <c r="I8" s="7"/>
      <c r="J8" s="7"/>
      <c r="K8" s="106"/>
      <c r="L8" s="24"/>
      <c r="M8" s="8">
        <f t="shared" ref="M8:R8" si="0">M9+M91+M144+M148+M195+M200</f>
        <v>6872697.535649999</v>
      </c>
      <c r="N8" s="8">
        <f t="shared" si="0"/>
        <v>6793946.6571299993</v>
      </c>
      <c r="O8" s="8">
        <f t="shared" si="0"/>
        <v>8697124.1999999993</v>
      </c>
      <c r="P8" s="8">
        <f t="shared" si="0"/>
        <v>7439626.1000000006</v>
      </c>
      <c r="Q8" s="8">
        <f t="shared" si="0"/>
        <v>7005762.2999999998</v>
      </c>
      <c r="R8" s="8">
        <f t="shared" si="0"/>
        <v>7131612.2000000002</v>
      </c>
      <c r="T8" s="3"/>
      <c r="U8" s="3"/>
      <c r="V8" s="3"/>
      <c r="W8" s="3"/>
      <c r="X8" s="3"/>
      <c r="Y8" s="3"/>
      <c r="Z8" s="3"/>
      <c r="AA8" s="3"/>
      <c r="AB8" s="3"/>
      <c r="AC8" s="3"/>
      <c r="AD8" s="3"/>
      <c r="AE8" s="3"/>
      <c r="AF8" s="3"/>
    </row>
    <row r="9" spans="1:32" ht="70.5" customHeight="1" x14ac:dyDescent="0.2">
      <c r="A9" s="5" t="s">
        <v>514</v>
      </c>
      <c r="B9" s="9" t="s">
        <v>22</v>
      </c>
      <c r="C9" s="9"/>
      <c r="D9" s="9"/>
      <c r="E9" s="9"/>
      <c r="F9" s="9"/>
      <c r="G9" s="9"/>
      <c r="H9" s="9"/>
      <c r="I9" s="9"/>
      <c r="J9" s="9"/>
      <c r="K9" s="107"/>
      <c r="L9" s="24"/>
      <c r="M9" s="4">
        <f t="shared" ref="M9:R9" si="1">M10+M13+M15+M17+M19+M23+M25+M32+M34+M38+M40+M43+M45+M47+M49+M51+M53+M57+M60+M62+M64+M66+M68+M70+M72+M74+M76+M78+M80+M86+M89</f>
        <v>3484899.9237899994</v>
      </c>
      <c r="N9" s="4">
        <f t="shared" si="1"/>
        <v>3420299.0844199993</v>
      </c>
      <c r="O9" s="4">
        <f t="shared" si="1"/>
        <v>5261191.7999999989</v>
      </c>
      <c r="P9" s="4">
        <f t="shared" si="1"/>
        <v>3680987.3000000003</v>
      </c>
      <c r="Q9" s="4">
        <f t="shared" si="1"/>
        <v>3132999</v>
      </c>
      <c r="R9" s="4">
        <f t="shared" si="1"/>
        <v>3165050.9999999995</v>
      </c>
      <c r="T9" s="3"/>
      <c r="U9" s="3"/>
      <c r="V9" s="3"/>
      <c r="W9" s="3"/>
      <c r="X9" s="3"/>
      <c r="Y9" s="3"/>
      <c r="AA9" s="3"/>
      <c r="AB9" s="3"/>
      <c r="AC9" s="3"/>
      <c r="AD9" s="3"/>
      <c r="AE9" s="3"/>
      <c r="AF9" s="3"/>
    </row>
    <row r="10" spans="1:32" ht="82.5" customHeight="1" x14ac:dyDescent="0.2">
      <c r="A10" s="44" t="s">
        <v>23</v>
      </c>
      <c r="B10" s="47" t="s">
        <v>24</v>
      </c>
      <c r="C10" s="40" t="s">
        <v>25</v>
      </c>
      <c r="D10" s="40" t="s">
        <v>26</v>
      </c>
      <c r="E10" s="40" t="s">
        <v>27</v>
      </c>
      <c r="F10" s="40"/>
      <c r="G10" s="40"/>
      <c r="H10" s="40"/>
      <c r="I10" s="40" t="s">
        <v>521</v>
      </c>
      <c r="J10" s="40" t="s">
        <v>522</v>
      </c>
      <c r="K10" s="108" t="s">
        <v>523</v>
      </c>
      <c r="L10" s="130"/>
      <c r="M10" s="1">
        <f>M11+M12</f>
        <v>1500</v>
      </c>
      <c r="N10" s="1">
        <f t="shared" ref="N10:R10" si="2">N11+N12</f>
        <v>0</v>
      </c>
      <c r="O10" s="1">
        <f t="shared" si="2"/>
        <v>4593.1000000000004</v>
      </c>
      <c r="P10" s="1">
        <f t="shared" si="2"/>
        <v>42000</v>
      </c>
      <c r="Q10" s="1">
        <f t="shared" si="2"/>
        <v>1500</v>
      </c>
      <c r="R10" s="1">
        <f t="shared" si="2"/>
        <v>1500</v>
      </c>
      <c r="T10" s="3"/>
      <c r="U10" s="3"/>
      <c r="V10" s="3"/>
      <c r="W10" s="3"/>
      <c r="X10" s="3"/>
      <c r="Y10" s="3"/>
      <c r="AA10" s="3"/>
      <c r="AB10" s="3"/>
      <c r="AC10" s="3"/>
      <c r="AD10" s="3"/>
      <c r="AE10" s="3"/>
      <c r="AF10" s="3"/>
    </row>
    <row r="11" spans="1:32" ht="30.75" customHeight="1" x14ac:dyDescent="0.2">
      <c r="A11" s="45"/>
      <c r="B11" s="47"/>
      <c r="C11" s="40"/>
      <c r="D11" s="40"/>
      <c r="E11" s="40"/>
      <c r="F11" s="40"/>
      <c r="G11" s="40"/>
      <c r="H11" s="40"/>
      <c r="I11" s="40"/>
      <c r="J11" s="40"/>
      <c r="K11" s="108"/>
      <c r="L11" s="25" t="s">
        <v>28</v>
      </c>
      <c r="M11" s="1">
        <v>1500</v>
      </c>
      <c r="N11" s="1">
        <v>0</v>
      </c>
      <c r="O11" s="1">
        <v>1500</v>
      </c>
      <c r="P11" s="1">
        <v>1500</v>
      </c>
      <c r="Q11" s="1">
        <v>1500</v>
      </c>
      <c r="R11" s="1">
        <v>1500</v>
      </c>
      <c r="T11" s="3"/>
      <c r="U11" s="3"/>
      <c r="V11" s="3"/>
      <c r="W11" s="3"/>
      <c r="X11" s="3"/>
      <c r="Y11" s="3"/>
      <c r="AA11" s="3"/>
      <c r="AB11" s="3"/>
      <c r="AC11" s="3"/>
      <c r="AD11" s="3"/>
      <c r="AE11" s="3"/>
      <c r="AF11" s="3"/>
    </row>
    <row r="12" spans="1:32" ht="40.5" customHeight="1" x14ac:dyDescent="0.2">
      <c r="A12" s="46"/>
      <c r="B12" s="47"/>
      <c r="C12" s="63"/>
      <c r="D12" s="63"/>
      <c r="E12" s="63"/>
      <c r="F12" s="40"/>
      <c r="G12" s="40"/>
      <c r="H12" s="40"/>
      <c r="I12" s="40"/>
      <c r="J12" s="40"/>
      <c r="K12" s="108"/>
      <c r="L12" s="25" t="s">
        <v>29</v>
      </c>
      <c r="M12" s="1">
        <v>0</v>
      </c>
      <c r="N12" s="1">
        <v>0</v>
      </c>
      <c r="O12" s="1">
        <v>3093.1</v>
      </c>
      <c r="P12" s="1">
        <v>40500</v>
      </c>
      <c r="Q12" s="1">
        <v>0</v>
      </c>
      <c r="R12" s="1">
        <v>0</v>
      </c>
      <c r="T12" s="3"/>
      <c r="U12" s="3"/>
      <c r="V12" s="3"/>
      <c r="W12" s="3"/>
      <c r="X12" s="3"/>
      <c r="Y12" s="3"/>
      <c r="AA12" s="3"/>
      <c r="AB12" s="3"/>
      <c r="AC12" s="3"/>
      <c r="AD12" s="3"/>
      <c r="AE12" s="3"/>
      <c r="AF12" s="3"/>
    </row>
    <row r="13" spans="1:32" ht="113.25" customHeight="1" x14ac:dyDescent="0.2">
      <c r="A13" s="44" t="s">
        <v>30</v>
      </c>
      <c r="B13" s="47" t="s">
        <v>31</v>
      </c>
      <c r="C13" s="40" t="s">
        <v>32</v>
      </c>
      <c r="D13" s="40" t="s">
        <v>33</v>
      </c>
      <c r="E13" s="40" t="s">
        <v>34</v>
      </c>
      <c r="F13" s="40"/>
      <c r="G13" s="40"/>
      <c r="H13" s="40"/>
      <c r="I13" s="40" t="s">
        <v>35</v>
      </c>
      <c r="J13" s="40" t="s">
        <v>36</v>
      </c>
      <c r="K13" s="108" t="s">
        <v>37</v>
      </c>
      <c r="L13" s="130"/>
      <c r="M13" s="1">
        <f>M14</f>
        <v>94562.767930000002</v>
      </c>
      <c r="N13" s="1">
        <f t="shared" ref="N13:R13" si="3">N14</f>
        <v>92223.723489999989</v>
      </c>
      <c r="O13" s="1">
        <f t="shared" si="3"/>
        <v>59738.3</v>
      </c>
      <c r="P13" s="1">
        <f t="shared" si="3"/>
        <v>19864.3</v>
      </c>
      <c r="Q13" s="1">
        <f t="shared" si="3"/>
        <v>16534.2</v>
      </c>
      <c r="R13" s="1">
        <f t="shared" si="3"/>
        <v>16534.2</v>
      </c>
      <c r="T13" s="3"/>
      <c r="U13" s="3"/>
      <c r="V13" s="3"/>
      <c r="W13" s="3"/>
      <c r="X13" s="3"/>
      <c r="Y13" s="3"/>
      <c r="AA13" s="3"/>
      <c r="AB13" s="3"/>
      <c r="AC13" s="3"/>
      <c r="AD13" s="3"/>
      <c r="AE13" s="3"/>
      <c r="AF13" s="3"/>
    </row>
    <row r="14" spans="1:32" ht="29.25" customHeight="1" x14ac:dyDescent="0.2">
      <c r="A14" s="45"/>
      <c r="B14" s="47"/>
      <c r="C14" s="40"/>
      <c r="D14" s="40"/>
      <c r="E14" s="40"/>
      <c r="F14" s="40"/>
      <c r="G14" s="40"/>
      <c r="H14" s="40"/>
      <c r="I14" s="40"/>
      <c r="J14" s="40"/>
      <c r="K14" s="108"/>
      <c r="L14" s="25" t="s">
        <v>29</v>
      </c>
      <c r="M14" s="1">
        <v>94562.767930000002</v>
      </c>
      <c r="N14" s="1">
        <v>92223.723489999989</v>
      </c>
      <c r="O14" s="1">
        <v>59738.3</v>
      </c>
      <c r="P14" s="1">
        <v>19864.3</v>
      </c>
      <c r="Q14" s="1">
        <v>16534.2</v>
      </c>
      <c r="R14" s="1">
        <v>16534.2</v>
      </c>
      <c r="T14" s="3"/>
      <c r="U14" s="3"/>
      <c r="V14" s="3"/>
      <c r="W14" s="3"/>
      <c r="X14" s="3"/>
      <c r="Y14" s="3"/>
      <c r="AA14" s="3"/>
      <c r="AB14" s="3"/>
      <c r="AC14" s="3"/>
      <c r="AD14" s="3"/>
      <c r="AE14" s="3"/>
      <c r="AF14" s="3"/>
    </row>
    <row r="15" spans="1:32" ht="124.5" customHeight="1" x14ac:dyDescent="0.2">
      <c r="A15" s="44" t="s">
        <v>38</v>
      </c>
      <c r="B15" s="47" t="s">
        <v>39</v>
      </c>
      <c r="C15" s="55" t="s">
        <v>40</v>
      </c>
      <c r="D15" s="55" t="s">
        <v>41</v>
      </c>
      <c r="E15" s="55" t="s">
        <v>42</v>
      </c>
      <c r="F15" s="55" t="s">
        <v>43</v>
      </c>
      <c r="G15" s="55" t="s">
        <v>44</v>
      </c>
      <c r="H15" s="55" t="s">
        <v>45</v>
      </c>
      <c r="I15" s="55" t="s">
        <v>46</v>
      </c>
      <c r="J15" s="55" t="s">
        <v>47</v>
      </c>
      <c r="K15" s="109" t="s">
        <v>48</v>
      </c>
      <c r="L15" s="130"/>
      <c r="M15" s="1">
        <f>M16</f>
        <v>457220.79399999999</v>
      </c>
      <c r="N15" s="1">
        <f t="shared" ref="N15:R15" si="4">N16</f>
        <v>442996.29117000004</v>
      </c>
      <c r="O15" s="1">
        <f t="shared" si="4"/>
        <v>619128.9</v>
      </c>
      <c r="P15" s="1">
        <f t="shared" si="4"/>
        <v>211189.5</v>
      </c>
      <c r="Q15" s="1">
        <f t="shared" si="4"/>
        <v>137048</v>
      </c>
      <c r="R15" s="1">
        <f t="shared" si="4"/>
        <v>200430.7</v>
      </c>
      <c r="T15" s="3"/>
      <c r="U15" s="3"/>
      <c r="V15" s="3"/>
      <c r="W15" s="3"/>
      <c r="X15" s="3"/>
      <c r="Y15" s="3"/>
      <c r="AA15" s="3"/>
      <c r="AB15" s="3"/>
      <c r="AC15" s="3"/>
      <c r="AD15" s="3"/>
      <c r="AE15" s="3"/>
      <c r="AF15" s="3"/>
    </row>
    <row r="16" spans="1:32" ht="31.5" customHeight="1" x14ac:dyDescent="0.2">
      <c r="A16" s="46"/>
      <c r="B16" s="47"/>
      <c r="C16" s="61"/>
      <c r="D16" s="88"/>
      <c r="E16" s="88"/>
      <c r="F16" s="88"/>
      <c r="G16" s="88"/>
      <c r="H16" s="88"/>
      <c r="I16" s="88"/>
      <c r="J16" s="88"/>
      <c r="K16" s="110"/>
      <c r="L16" s="25" t="s">
        <v>49</v>
      </c>
      <c r="M16" s="1">
        <v>457220.79399999999</v>
      </c>
      <c r="N16" s="1">
        <v>442996.29117000004</v>
      </c>
      <c r="O16" s="1">
        <v>619128.9</v>
      </c>
      <c r="P16" s="1">
        <v>211189.5</v>
      </c>
      <c r="Q16" s="1">
        <v>137048</v>
      </c>
      <c r="R16" s="1">
        <v>200430.7</v>
      </c>
      <c r="T16" s="3"/>
      <c r="U16" s="3"/>
      <c r="V16" s="3"/>
      <c r="W16" s="3"/>
      <c r="X16" s="3"/>
      <c r="Y16" s="3"/>
      <c r="AA16" s="3"/>
      <c r="AB16" s="3"/>
      <c r="AC16" s="3"/>
      <c r="AD16" s="3"/>
      <c r="AE16" s="3"/>
      <c r="AF16" s="3"/>
    </row>
    <row r="17" spans="1:32" ht="153.75" customHeight="1" x14ac:dyDescent="0.2">
      <c r="A17" s="44" t="s">
        <v>50</v>
      </c>
      <c r="B17" s="47" t="s">
        <v>51</v>
      </c>
      <c r="C17" s="33" t="s">
        <v>52</v>
      </c>
      <c r="D17" s="89" t="s">
        <v>53</v>
      </c>
      <c r="E17" s="89" t="s">
        <v>54</v>
      </c>
      <c r="F17" s="89" t="s">
        <v>55</v>
      </c>
      <c r="G17" s="89" t="s">
        <v>56</v>
      </c>
      <c r="H17" s="89" t="s">
        <v>57</v>
      </c>
      <c r="I17" s="89" t="s">
        <v>58</v>
      </c>
      <c r="J17" s="89" t="s">
        <v>59</v>
      </c>
      <c r="K17" s="109" t="s">
        <v>60</v>
      </c>
      <c r="L17" s="130"/>
      <c r="M17" s="1">
        <f>M18</f>
        <v>368143.06451999996</v>
      </c>
      <c r="N17" s="1">
        <f t="shared" ref="N17:R17" si="5">N18</f>
        <v>362604.55427999998</v>
      </c>
      <c r="O17" s="1">
        <f t="shared" si="5"/>
        <v>734418.3</v>
      </c>
      <c r="P17" s="1">
        <f t="shared" si="5"/>
        <v>665994.30000000005</v>
      </c>
      <c r="Q17" s="1">
        <f t="shared" si="5"/>
        <v>324174.59999999998</v>
      </c>
      <c r="R17" s="1">
        <f t="shared" si="5"/>
        <v>321110.7</v>
      </c>
      <c r="T17" s="3"/>
      <c r="U17" s="3"/>
      <c r="V17" s="3"/>
      <c r="W17" s="3"/>
      <c r="X17" s="3"/>
      <c r="Y17" s="3"/>
      <c r="AA17" s="3"/>
      <c r="AB17" s="3"/>
      <c r="AC17" s="3"/>
      <c r="AD17" s="3"/>
      <c r="AE17" s="3"/>
      <c r="AF17" s="3"/>
    </row>
    <row r="18" spans="1:32" ht="20.25" customHeight="1" x14ac:dyDescent="0.2">
      <c r="A18" s="46"/>
      <c r="B18" s="47"/>
      <c r="C18" s="33"/>
      <c r="D18" s="62"/>
      <c r="E18" s="62"/>
      <c r="F18" s="62"/>
      <c r="G18" s="62"/>
      <c r="H18" s="62"/>
      <c r="I18" s="62"/>
      <c r="J18" s="62"/>
      <c r="K18" s="110"/>
      <c r="L18" s="25" t="s">
        <v>61</v>
      </c>
      <c r="M18" s="1">
        <v>368143.06451999996</v>
      </c>
      <c r="N18" s="1">
        <v>362604.55427999998</v>
      </c>
      <c r="O18" s="1">
        <v>734418.3</v>
      </c>
      <c r="P18" s="1">
        <v>665994.30000000005</v>
      </c>
      <c r="Q18" s="1">
        <v>324174.59999999998</v>
      </c>
      <c r="R18" s="1">
        <v>321110.7</v>
      </c>
      <c r="T18" s="3"/>
      <c r="U18" s="3"/>
      <c r="V18" s="3"/>
      <c r="W18" s="3"/>
      <c r="X18" s="3"/>
      <c r="Y18" s="3"/>
      <c r="AA18" s="3"/>
      <c r="AB18" s="3"/>
      <c r="AC18" s="3"/>
      <c r="AD18" s="3"/>
      <c r="AE18" s="3"/>
      <c r="AF18" s="3"/>
    </row>
    <row r="19" spans="1:32" ht="246.75" customHeight="1" x14ac:dyDescent="0.2">
      <c r="A19" s="44" t="s">
        <v>62</v>
      </c>
      <c r="B19" s="47" t="s">
        <v>63</v>
      </c>
      <c r="C19" s="40" t="s">
        <v>64</v>
      </c>
      <c r="D19" s="40" t="s">
        <v>65</v>
      </c>
      <c r="E19" s="40" t="s">
        <v>66</v>
      </c>
      <c r="F19" s="40" t="s">
        <v>67</v>
      </c>
      <c r="G19" s="40" t="s">
        <v>68</v>
      </c>
      <c r="H19" s="40" t="s">
        <v>69</v>
      </c>
      <c r="I19" s="40" t="s">
        <v>524</v>
      </c>
      <c r="J19" s="40" t="s">
        <v>525</v>
      </c>
      <c r="K19" s="111" t="s">
        <v>526</v>
      </c>
      <c r="L19" s="130"/>
      <c r="M19" s="1">
        <f>M20+M21+M22</f>
        <v>346821.04612000001</v>
      </c>
      <c r="N19" s="1">
        <f t="shared" ref="N19:R19" si="6">N20+N21+N22</f>
        <v>332884.68857</v>
      </c>
      <c r="O19" s="1">
        <f t="shared" si="6"/>
        <v>1091745</v>
      </c>
      <c r="P19" s="1">
        <f t="shared" si="6"/>
        <v>114938.2</v>
      </c>
      <c r="Q19" s="1">
        <f t="shared" si="6"/>
        <v>105889.4</v>
      </c>
      <c r="R19" s="1">
        <f t="shared" si="6"/>
        <v>112593.4</v>
      </c>
      <c r="T19" s="3"/>
      <c r="U19" s="3"/>
      <c r="V19" s="3"/>
      <c r="W19" s="3"/>
      <c r="X19" s="3"/>
      <c r="Y19" s="3"/>
      <c r="AA19" s="3"/>
      <c r="AB19" s="3"/>
      <c r="AC19" s="3"/>
      <c r="AD19" s="3"/>
      <c r="AE19" s="3"/>
      <c r="AF19" s="3"/>
    </row>
    <row r="20" spans="1:32" ht="30.75" customHeight="1" x14ac:dyDescent="0.2">
      <c r="A20" s="45"/>
      <c r="B20" s="47"/>
      <c r="C20" s="40"/>
      <c r="D20" s="40"/>
      <c r="E20" s="40"/>
      <c r="F20" s="40"/>
      <c r="G20" s="40"/>
      <c r="H20" s="40"/>
      <c r="I20" s="40"/>
      <c r="J20" s="40"/>
      <c r="K20" s="108"/>
      <c r="L20" s="25" t="s">
        <v>70</v>
      </c>
      <c r="M20" s="1">
        <v>268029.18612000003</v>
      </c>
      <c r="N20" s="1">
        <v>254099.27786999999</v>
      </c>
      <c r="O20" s="1">
        <v>1055755.3</v>
      </c>
      <c r="P20" s="1">
        <v>95910.8</v>
      </c>
      <c r="Q20" s="1">
        <v>86868.2</v>
      </c>
      <c r="R20" s="1">
        <v>93622.7</v>
      </c>
      <c r="T20" s="3"/>
      <c r="U20" s="3"/>
      <c r="V20" s="3"/>
      <c r="W20" s="3"/>
      <c r="X20" s="3"/>
      <c r="Y20" s="3"/>
      <c r="AA20" s="3"/>
      <c r="AB20" s="3"/>
      <c r="AC20" s="3"/>
      <c r="AD20" s="3"/>
      <c r="AE20" s="3"/>
      <c r="AF20" s="3"/>
    </row>
    <row r="21" spans="1:32" ht="29.25" customHeight="1" x14ac:dyDescent="0.2">
      <c r="A21" s="45"/>
      <c r="B21" s="47"/>
      <c r="C21" s="40"/>
      <c r="D21" s="40"/>
      <c r="E21" s="40"/>
      <c r="F21" s="40"/>
      <c r="G21" s="40"/>
      <c r="H21" s="40"/>
      <c r="I21" s="40"/>
      <c r="J21" s="40"/>
      <c r="K21" s="108"/>
      <c r="L21" s="25" t="s">
        <v>71</v>
      </c>
      <c r="M21" s="1">
        <v>77302.759999999995</v>
      </c>
      <c r="N21" s="1">
        <v>77296.58</v>
      </c>
      <c r="O21" s="1">
        <v>33070.199999999997</v>
      </c>
      <c r="P21" s="1">
        <v>8896.7000000000007</v>
      </c>
      <c r="Q21" s="1">
        <v>8896.7000000000007</v>
      </c>
      <c r="R21" s="1">
        <v>8896.7000000000007</v>
      </c>
      <c r="T21" s="3"/>
      <c r="U21" s="3"/>
      <c r="V21" s="3"/>
      <c r="W21" s="3"/>
      <c r="X21" s="3"/>
      <c r="Y21" s="3"/>
      <c r="AA21" s="3"/>
      <c r="AB21" s="3"/>
      <c r="AC21" s="3"/>
      <c r="AD21" s="3"/>
      <c r="AE21" s="3"/>
      <c r="AF21" s="3"/>
    </row>
    <row r="22" spans="1:32" ht="37.5" customHeight="1" x14ac:dyDescent="0.2">
      <c r="A22" s="46"/>
      <c r="B22" s="47"/>
      <c r="C22" s="40"/>
      <c r="D22" s="40"/>
      <c r="E22" s="40"/>
      <c r="F22" s="40"/>
      <c r="G22" s="40"/>
      <c r="H22" s="40"/>
      <c r="I22" s="40"/>
      <c r="J22" s="40"/>
      <c r="K22" s="108"/>
      <c r="L22" s="25" t="s">
        <v>72</v>
      </c>
      <c r="M22" s="1">
        <v>1489.1</v>
      </c>
      <c r="N22" s="1">
        <v>1488.8307</v>
      </c>
      <c r="O22" s="1">
        <v>2919.5</v>
      </c>
      <c r="P22" s="1">
        <v>10130.700000000001</v>
      </c>
      <c r="Q22" s="1">
        <v>10124.5</v>
      </c>
      <c r="R22" s="1">
        <v>10074</v>
      </c>
      <c r="T22" s="3"/>
      <c r="U22" s="3"/>
      <c r="V22" s="3"/>
      <c r="W22" s="3"/>
      <c r="X22" s="3"/>
      <c r="Y22" s="3"/>
      <c r="AA22" s="3"/>
      <c r="AB22" s="3"/>
      <c r="AC22" s="3"/>
      <c r="AD22" s="3"/>
      <c r="AE22" s="3"/>
      <c r="AF22" s="3"/>
    </row>
    <row r="23" spans="1:32" ht="99" customHeight="1" x14ac:dyDescent="0.2">
      <c r="A23" s="44" t="s">
        <v>73</v>
      </c>
      <c r="B23" s="47" t="s">
        <v>74</v>
      </c>
      <c r="C23" s="33" t="s">
        <v>75</v>
      </c>
      <c r="D23" s="33" t="s">
        <v>76</v>
      </c>
      <c r="E23" s="33" t="s">
        <v>77</v>
      </c>
      <c r="F23" s="33" t="s">
        <v>78</v>
      </c>
      <c r="G23" s="33"/>
      <c r="H23" s="33" t="s">
        <v>79</v>
      </c>
      <c r="I23" s="33" t="s">
        <v>462</v>
      </c>
      <c r="J23" s="33" t="s">
        <v>463</v>
      </c>
      <c r="K23" s="112" t="s">
        <v>192</v>
      </c>
      <c r="L23" s="130"/>
      <c r="M23" s="1">
        <f>M24</f>
        <v>31527.7</v>
      </c>
      <c r="N23" s="1">
        <f t="shared" ref="N23:R23" si="7">N24</f>
        <v>29693.234329999999</v>
      </c>
      <c r="O23" s="1">
        <f t="shared" si="7"/>
        <v>36834.300000000003</v>
      </c>
      <c r="P23" s="1">
        <f t="shared" si="7"/>
        <v>36092.800000000003</v>
      </c>
      <c r="Q23" s="1">
        <f t="shared" si="7"/>
        <v>43907.3</v>
      </c>
      <c r="R23" s="1">
        <f t="shared" si="7"/>
        <v>51680.5</v>
      </c>
      <c r="T23" s="3"/>
      <c r="U23" s="3"/>
      <c r="V23" s="3"/>
      <c r="W23" s="3"/>
      <c r="X23" s="3"/>
      <c r="Y23" s="3"/>
      <c r="AA23" s="3"/>
      <c r="AB23" s="3"/>
      <c r="AC23" s="3"/>
      <c r="AD23" s="3"/>
      <c r="AE23" s="3"/>
      <c r="AF23" s="3"/>
    </row>
    <row r="24" spans="1:32" ht="34.5" customHeight="1" x14ac:dyDescent="0.2">
      <c r="A24" s="46"/>
      <c r="B24" s="47"/>
      <c r="C24" s="33"/>
      <c r="D24" s="33"/>
      <c r="E24" s="33"/>
      <c r="F24" s="33"/>
      <c r="G24" s="33"/>
      <c r="H24" s="33"/>
      <c r="I24" s="33"/>
      <c r="J24" s="33"/>
      <c r="K24" s="112"/>
      <c r="L24" s="25" t="s">
        <v>80</v>
      </c>
      <c r="M24" s="1">
        <v>31527.7</v>
      </c>
      <c r="N24" s="1">
        <v>29693.234329999999</v>
      </c>
      <c r="O24" s="1">
        <v>36834.300000000003</v>
      </c>
      <c r="P24" s="1">
        <v>36092.800000000003</v>
      </c>
      <c r="Q24" s="1">
        <v>43907.3</v>
      </c>
      <c r="R24" s="1">
        <v>51680.5</v>
      </c>
      <c r="T24" s="3"/>
      <c r="U24" s="3"/>
      <c r="V24" s="3"/>
      <c r="W24" s="3"/>
      <c r="X24" s="3"/>
      <c r="Y24" s="3"/>
      <c r="AA24" s="3"/>
      <c r="AB24" s="3"/>
      <c r="AC24" s="3"/>
      <c r="AD24" s="3"/>
      <c r="AE24" s="3"/>
      <c r="AF24" s="3"/>
    </row>
    <row r="25" spans="1:32" ht="92.25" customHeight="1" x14ac:dyDescent="0.2">
      <c r="A25" s="44" t="s">
        <v>81</v>
      </c>
      <c r="B25" s="47" t="s">
        <v>82</v>
      </c>
      <c r="C25" s="40" t="s">
        <v>83</v>
      </c>
      <c r="D25" s="40" t="s">
        <v>84</v>
      </c>
      <c r="E25" s="40" t="s">
        <v>42</v>
      </c>
      <c r="F25" s="40"/>
      <c r="G25" s="40"/>
      <c r="H25" s="40"/>
      <c r="I25" s="43" t="s">
        <v>460</v>
      </c>
      <c r="J25" s="43" t="s">
        <v>125</v>
      </c>
      <c r="K25" s="113" t="s">
        <v>461</v>
      </c>
      <c r="L25" s="130"/>
      <c r="M25" s="1">
        <f>M26+M27+M28+M29+M30+M31</f>
        <v>1263.1599999999999</v>
      </c>
      <c r="N25" s="1">
        <f t="shared" ref="N25:R25" si="8">N26+N27+N28+N29+N30+N31</f>
        <v>1263.1129999999998</v>
      </c>
      <c r="O25" s="1">
        <f t="shared" si="8"/>
        <v>9574.8999999999978</v>
      </c>
      <c r="P25" s="1">
        <f t="shared" si="8"/>
        <v>9672.3000000000011</v>
      </c>
      <c r="Q25" s="1">
        <f t="shared" si="8"/>
        <v>1173.8</v>
      </c>
      <c r="R25" s="1">
        <f t="shared" si="8"/>
        <v>1173.8</v>
      </c>
      <c r="T25" s="3"/>
      <c r="U25" s="3"/>
      <c r="V25" s="3"/>
      <c r="W25" s="3"/>
      <c r="X25" s="3"/>
      <c r="Y25" s="3"/>
      <c r="AA25" s="3"/>
      <c r="AB25" s="3"/>
      <c r="AC25" s="3"/>
      <c r="AD25" s="3"/>
      <c r="AE25" s="3"/>
      <c r="AF25" s="3"/>
    </row>
    <row r="26" spans="1:32" x14ac:dyDescent="0.2">
      <c r="A26" s="45"/>
      <c r="B26" s="47"/>
      <c r="C26" s="40"/>
      <c r="D26" s="40"/>
      <c r="E26" s="40"/>
      <c r="F26" s="40"/>
      <c r="G26" s="40"/>
      <c r="H26" s="40"/>
      <c r="I26" s="40"/>
      <c r="J26" s="40"/>
      <c r="K26" s="108"/>
      <c r="L26" s="25" t="s">
        <v>85</v>
      </c>
      <c r="M26" s="1">
        <v>329.76</v>
      </c>
      <c r="N26" s="1">
        <v>329.76</v>
      </c>
      <c r="O26" s="1">
        <v>8708</v>
      </c>
      <c r="P26" s="1">
        <v>8498.5</v>
      </c>
      <c r="Q26" s="1">
        <v>0</v>
      </c>
      <c r="R26" s="1">
        <v>0</v>
      </c>
      <c r="T26" s="3"/>
      <c r="U26" s="3"/>
      <c r="V26" s="3"/>
      <c r="W26" s="3"/>
      <c r="X26" s="3"/>
      <c r="Y26" s="3"/>
      <c r="AA26" s="3"/>
      <c r="AB26" s="3"/>
      <c r="AC26" s="3"/>
      <c r="AD26" s="3"/>
      <c r="AE26" s="3"/>
      <c r="AF26" s="3"/>
    </row>
    <row r="27" spans="1:32" x14ac:dyDescent="0.2">
      <c r="A27" s="45"/>
      <c r="B27" s="47"/>
      <c r="C27" s="40"/>
      <c r="D27" s="40"/>
      <c r="E27" s="40"/>
      <c r="F27" s="40"/>
      <c r="G27" s="40"/>
      <c r="H27" s="40"/>
      <c r="I27" s="40"/>
      <c r="J27" s="40"/>
      <c r="K27" s="108"/>
      <c r="L27" s="25" t="s">
        <v>86</v>
      </c>
      <c r="M27" s="1">
        <v>0</v>
      </c>
      <c r="N27" s="1">
        <v>0</v>
      </c>
      <c r="O27" s="1">
        <v>0</v>
      </c>
      <c r="P27" s="1">
        <v>137.5</v>
      </c>
      <c r="Q27" s="1">
        <v>137.5</v>
      </c>
      <c r="R27" s="1">
        <v>137.5</v>
      </c>
      <c r="T27" s="3"/>
      <c r="U27" s="3"/>
      <c r="V27" s="3"/>
      <c r="W27" s="3"/>
      <c r="X27" s="3"/>
      <c r="Y27" s="3"/>
      <c r="AA27" s="3"/>
      <c r="AB27" s="3"/>
      <c r="AC27" s="3"/>
      <c r="AD27" s="3"/>
      <c r="AE27" s="3"/>
      <c r="AF27" s="3"/>
    </row>
    <row r="28" spans="1:32" x14ac:dyDescent="0.2">
      <c r="A28" s="45"/>
      <c r="B28" s="47"/>
      <c r="C28" s="40"/>
      <c r="D28" s="40"/>
      <c r="E28" s="40"/>
      <c r="F28" s="40"/>
      <c r="G28" s="40"/>
      <c r="H28" s="40"/>
      <c r="I28" s="40"/>
      <c r="J28" s="40"/>
      <c r="K28" s="108"/>
      <c r="L28" s="25" t="s">
        <v>87</v>
      </c>
      <c r="M28" s="1">
        <v>94</v>
      </c>
      <c r="N28" s="1">
        <v>94</v>
      </c>
      <c r="O28" s="1">
        <v>92.8</v>
      </c>
      <c r="P28" s="1">
        <v>0</v>
      </c>
      <c r="Q28" s="1">
        <v>0</v>
      </c>
      <c r="R28" s="1">
        <v>0</v>
      </c>
      <c r="T28" s="3"/>
      <c r="U28" s="3"/>
      <c r="V28" s="3"/>
      <c r="W28" s="3"/>
      <c r="X28" s="3"/>
      <c r="Y28" s="3"/>
      <c r="AA28" s="3"/>
      <c r="AB28" s="3"/>
      <c r="AC28" s="3"/>
      <c r="AD28" s="3"/>
      <c r="AE28" s="3"/>
      <c r="AF28" s="3"/>
    </row>
    <row r="29" spans="1:32" x14ac:dyDescent="0.2">
      <c r="A29" s="45"/>
      <c r="B29" s="47"/>
      <c r="C29" s="40"/>
      <c r="D29" s="40"/>
      <c r="E29" s="40"/>
      <c r="F29" s="40"/>
      <c r="G29" s="40"/>
      <c r="H29" s="40"/>
      <c r="I29" s="40"/>
      <c r="J29" s="40"/>
      <c r="K29" s="108"/>
      <c r="L29" s="25" t="s">
        <v>88</v>
      </c>
      <c r="M29" s="1">
        <v>494.9</v>
      </c>
      <c r="N29" s="1">
        <v>494.9</v>
      </c>
      <c r="O29" s="1">
        <v>522.79999999999995</v>
      </c>
      <c r="P29" s="1">
        <v>749.6</v>
      </c>
      <c r="Q29" s="1">
        <v>749.6</v>
      </c>
      <c r="R29" s="1">
        <v>749.6</v>
      </c>
      <c r="T29" s="3"/>
      <c r="U29" s="3"/>
      <c r="V29" s="3"/>
      <c r="W29" s="3"/>
      <c r="X29" s="3"/>
      <c r="Y29" s="3"/>
      <c r="AA29" s="3"/>
      <c r="AB29" s="3"/>
      <c r="AC29" s="3"/>
      <c r="AD29" s="3"/>
      <c r="AE29" s="3"/>
      <c r="AF29" s="3"/>
    </row>
    <row r="30" spans="1:32" x14ac:dyDescent="0.2">
      <c r="A30" s="45"/>
      <c r="B30" s="47"/>
      <c r="C30" s="40"/>
      <c r="D30" s="40"/>
      <c r="E30" s="40"/>
      <c r="F30" s="40"/>
      <c r="G30" s="40"/>
      <c r="H30" s="40"/>
      <c r="I30" s="40"/>
      <c r="J30" s="40"/>
      <c r="K30" s="108"/>
      <c r="L30" s="25" t="s">
        <v>89</v>
      </c>
      <c r="M30" s="1">
        <v>132.5</v>
      </c>
      <c r="N30" s="1">
        <v>132.5</v>
      </c>
      <c r="O30" s="1">
        <v>132.5</v>
      </c>
      <c r="P30" s="1">
        <v>80</v>
      </c>
      <c r="Q30" s="1">
        <v>80</v>
      </c>
      <c r="R30" s="1">
        <v>80</v>
      </c>
      <c r="T30" s="3"/>
      <c r="U30" s="3"/>
      <c r="V30" s="3"/>
      <c r="W30" s="3"/>
      <c r="X30" s="3"/>
      <c r="Y30" s="3"/>
      <c r="AA30" s="3"/>
      <c r="AB30" s="3"/>
      <c r="AC30" s="3"/>
      <c r="AD30" s="3"/>
      <c r="AE30" s="3"/>
      <c r="AF30" s="3"/>
    </row>
    <row r="31" spans="1:32" x14ac:dyDescent="0.2">
      <c r="A31" s="46"/>
      <c r="B31" s="47"/>
      <c r="C31" s="40"/>
      <c r="D31" s="40"/>
      <c r="E31" s="40"/>
      <c r="F31" s="40"/>
      <c r="G31" s="40"/>
      <c r="H31" s="40"/>
      <c r="I31" s="40"/>
      <c r="J31" s="40"/>
      <c r="K31" s="108"/>
      <c r="L31" s="25" t="s">
        <v>90</v>
      </c>
      <c r="M31" s="1">
        <v>212</v>
      </c>
      <c r="N31" s="1">
        <v>211.953</v>
      </c>
      <c r="O31" s="1">
        <v>118.8</v>
      </c>
      <c r="P31" s="1">
        <v>206.7</v>
      </c>
      <c r="Q31" s="1">
        <v>206.7</v>
      </c>
      <c r="R31" s="1">
        <v>206.7</v>
      </c>
      <c r="T31" s="3"/>
      <c r="U31" s="3"/>
      <c r="V31" s="3"/>
      <c r="W31" s="3"/>
      <c r="X31" s="3"/>
      <c r="Y31" s="3"/>
      <c r="AA31" s="3"/>
      <c r="AB31" s="3"/>
      <c r="AC31" s="3"/>
      <c r="AD31" s="3"/>
      <c r="AE31" s="3"/>
      <c r="AF31" s="3"/>
    </row>
    <row r="32" spans="1:32" ht="69" customHeight="1" x14ac:dyDescent="0.2">
      <c r="A32" s="44" t="s">
        <v>91</v>
      </c>
      <c r="B32" s="47" t="s">
        <v>92</v>
      </c>
      <c r="C32" s="33" t="s">
        <v>52</v>
      </c>
      <c r="D32" s="33" t="s">
        <v>93</v>
      </c>
      <c r="E32" s="33" t="s">
        <v>94</v>
      </c>
      <c r="F32" s="33"/>
      <c r="G32" s="33"/>
      <c r="H32" s="33"/>
      <c r="I32" s="33" t="s">
        <v>464</v>
      </c>
      <c r="J32" s="33" t="s">
        <v>465</v>
      </c>
      <c r="K32" s="112" t="s">
        <v>192</v>
      </c>
      <c r="L32" s="130"/>
      <c r="M32" s="1">
        <f>M33</f>
        <v>1350</v>
      </c>
      <c r="N32" s="1">
        <f t="shared" ref="N32:R32" si="9">N33</f>
        <v>1350</v>
      </c>
      <c r="O32" s="1">
        <f t="shared" si="9"/>
        <v>1500</v>
      </c>
      <c r="P32" s="1">
        <f t="shared" si="9"/>
        <v>1500</v>
      </c>
      <c r="Q32" s="1">
        <f t="shared" si="9"/>
        <v>1500</v>
      </c>
      <c r="R32" s="1">
        <f t="shared" si="9"/>
        <v>4564.3999999999996</v>
      </c>
      <c r="T32" s="3"/>
      <c r="U32" s="3"/>
      <c r="V32" s="3"/>
      <c r="W32" s="3"/>
      <c r="X32" s="3"/>
      <c r="Y32" s="3"/>
      <c r="AA32" s="3"/>
      <c r="AB32" s="3"/>
      <c r="AC32" s="3"/>
      <c r="AD32" s="3"/>
      <c r="AE32" s="3"/>
      <c r="AF32" s="3"/>
    </row>
    <row r="33" spans="1:32" x14ac:dyDescent="0.2">
      <c r="A33" s="46"/>
      <c r="B33" s="47"/>
      <c r="C33" s="33"/>
      <c r="D33" s="33"/>
      <c r="E33" s="33"/>
      <c r="F33" s="33"/>
      <c r="G33" s="33"/>
      <c r="H33" s="33"/>
      <c r="I33" s="33"/>
      <c r="J33" s="33"/>
      <c r="K33" s="112"/>
      <c r="L33" s="25" t="s">
        <v>49</v>
      </c>
      <c r="M33" s="1">
        <v>1350</v>
      </c>
      <c r="N33" s="1">
        <v>1350</v>
      </c>
      <c r="O33" s="1">
        <v>1500</v>
      </c>
      <c r="P33" s="1">
        <v>1500</v>
      </c>
      <c r="Q33" s="1">
        <v>1500</v>
      </c>
      <c r="R33" s="1">
        <v>4564.3999999999996</v>
      </c>
      <c r="T33" s="3"/>
      <c r="U33" s="3"/>
      <c r="V33" s="3"/>
      <c r="W33" s="3"/>
      <c r="X33" s="3"/>
      <c r="Y33" s="3"/>
      <c r="AA33" s="3"/>
      <c r="AB33" s="3"/>
      <c r="AC33" s="3"/>
      <c r="AD33" s="3"/>
      <c r="AE33" s="3"/>
      <c r="AF33" s="3"/>
    </row>
    <row r="34" spans="1:32" ht="103.5" customHeight="1" x14ac:dyDescent="0.2">
      <c r="A34" s="44" t="s">
        <v>95</v>
      </c>
      <c r="B34" s="47" t="s">
        <v>96</v>
      </c>
      <c r="C34" s="40" t="s">
        <v>97</v>
      </c>
      <c r="D34" s="40" t="s">
        <v>98</v>
      </c>
      <c r="E34" s="40" t="s">
        <v>99</v>
      </c>
      <c r="F34" s="40"/>
      <c r="G34" s="40"/>
      <c r="H34" s="40"/>
      <c r="I34" s="40" t="s">
        <v>466</v>
      </c>
      <c r="J34" s="40" t="s">
        <v>467</v>
      </c>
      <c r="K34" s="108" t="s">
        <v>192</v>
      </c>
      <c r="L34" s="130"/>
      <c r="M34" s="1">
        <f>M35+M37+M36</f>
        <v>8762.8910099999994</v>
      </c>
      <c r="N34" s="1">
        <f>N35+N37+N36</f>
        <v>6203.7436500000003</v>
      </c>
      <c r="O34" s="1">
        <f t="shared" ref="O34:R34" si="10">O35+O37+O36</f>
        <v>15153</v>
      </c>
      <c r="P34" s="1">
        <f t="shared" si="10"/>
        <v>7501.3</v>
      </c>
      <c r="Q34" s="1">
        <f t="shared" si="10"/>
        <v>7501.3</v>
      </c>
      <c r="R34" s="1">
        <f t="shared" si="10"/>
        <v>7501.3</v>
      </c>
      <c r="T34" s="3"/>
      <c r="U34" s="3"/>
      <c r="V34" s="3"/>
      <c r="W34" s="3"/>
      <c r="X34" s="3"/>
      <c r="Y34" s="3"/>
      <c r="AA34" s="3"/>
      <c r="AB34" s="3"/>
      <c r="AC34" s="3"/>
      <c r="AD34" s="3"/>
      <c r="AE34" s="3"/>
      <c r="AF34" s="3"/>
    </row>
    <row r="35" spans="1:32" ht="17.25" customHeight="1" x14ac:dyDescent="0.2">
      <c r="A35" s="45"/>
      <c r="B35" s="47"/>
      <c r="C35" s="40"/>
      <c r="D35" s="40"/>
      <c r="E35" s="40"/>
      <c r="F35" s="40"/>
      <c r="G35" s="40"/>
      <c r="H35" s="40"/>
      <c r="I35" s="40"/>
      <c r="J35" s="40"/>
      <c r="K35" s="108"/>
      <c r="L35" s="25" t="s">
        <v>49</v>
      </c>
      <c r="M35" s="1">
        <v>60</v>
      </c>
      <c r="N35" s="1">
        <v>59.994</v>
      </c>
      <c r="O35" s="1">
        <v>120</v>
      </c>
      <c r="P35" s="1">
        <v>250</v>
      </c>
      <c r="Q35" s="1">
        <v>250</v>
      </c>
      <c r="R35" s="1">
        <v>250</v>
      </c>
      <c r="T35" s="3"/>
      <c r="U35" s="3"/>
      <c r="V35" s="3"/>
      <c r="W35" s="3"/>
      <c r="X35" s="3"/>
      <c r="Y35" s="3"/>
      <c r="AA35" s="3"/>
      <c r="AB35" s="3"/>
      <c r="AC35" s="3"/>
      <c r="AD35" s="3"/>
      <c r="AE35" s="3"/>
      <c r="AF35" s="3"/>
    </row>
    <row r="36" spans="1:32" ht="17.25" customHeight="1" x14ac:dyDescent="0.2">
      <c r="A36" s="86"/>
      <c r="B36" s="47"/>
      <c r="C36" s="40"/>
      <c r="D36" s="40"/>
      <c r="E36" s="40"/>
      <c r="F36" s="40"/>
      <c r="G36" s="40"/>
      <c r="H36" s="40"/>
      <c r="I36" s="40"/>
      <c r="J36" s="40"/>
      <c r="K36" s="114"/>
      <c r="L36" s="25" t="s">
        <v>173</v>
      </c>
      <c r="M36" s="26">
        <v>0</v>
      </c>
      <c r="N36" s="26">
        <v>0</v>
      </c>
      <c r="O36" s="26">
        <v>4137</v>
      </c>
      <c r="P36" s="26">
        <v>0</v>
      </c>
      <c r="Q36" s="26">
        <v>0</v>
      </c>
      <c r="R36" s="26">
        <v>0</v>
      </c>
      <c r="T36" s="3"/>
      <c r="U36" s="3"/>
      <c r="V36" s="3"/>
      <c r="W36" s="3"/>
      <c r="X36" s="3"/>
      <c r="Y36" s="3"/>
      <c r="AA36" s="3"/>
      <c r="AB36" s="3"/>
      <c r="AC36" s="3"/>
      <c r="AD36" s="3"/>
      <c r="AE36" s="3"/>
      <c r="AF36" s="3"/>
    </row>
    <row r="37" spans="1:32" ht="17.25" customHeight="1" x14ac:dyDescent="0.2">
      <c r="A37" s="46"/>
      <c r="B37" s="47"/>
      <c r="C37" s="40"/>
      <c r="D37" s="40"/>
      <c r="E37" s="40"/>
      <c r="F37" s="40"/>
      <c r="G37" s="40"/>
      <c r="H37" s="40"/>
      <c r="I37" s="40"/>
      <c r="J37" s="40"/>
      <c r="K37" s="114"/>
      <c r="L37" s="25" t="s">
        <v>100</v>
      </c>
      <c r="M37" s="1">
        <v>8702.8910099999994</v>
      </c>
      <c r="N37" s="1">
        <v>6143.7496500000007</v>
      </c>
      <c r="O37" s="1">
        <v>10896</v>
      </c>
      <c r="P37" s="1">
        <v>7251.3</v>
      </c>
      <c r="Q37" s="1">
        <v>7251.3</v>
      </c>
      <c r="R37" s="1">
        <v>7251.3</v>
      </c>
      <c r="T37" s="3"/>
      <c r="U37" s="3"/>
      <c r="V37" s="3"/>
      <c r="W37" s="3"/>
      <c r="X37" s="3"/>
      <c r="Y37" s="3"/>
      <c r="AA37" s="3"/>
      <c r="AB37" s="3"/>
      <c r="AC37" s="3"/>
      <c r="AD37" s="3"/>
      <c r="AE37" s="3"/>
      <c r="AF37" s="3"/>
    </row>
    <row r="38" spans="1:32" ht="136.5" customHeight="1" x14ac:dyDescent="0.2">
      <c r="A38" s="44" t="s">
        <v>101</v>
      </c>
      <c r="B38" s="47" t="s">
        <v>102</v>
      </c>
      <c r="C38" s="32" t="s">
        <v>546</v>
      </c>
      <c r="D38" s="33" t="s">
        <v>103</v>
      </c>
      <c r="E38" s="33" t="s">
        <v>104</v>
      </c>
      <c r="F38" s="33" t="s">
        <v>105</v>
      </c>
      <c r="G38" s="33" t="s">
        <v>106</v>
      </c>
      <c r="H38" s="33" t="s">
        <v>107</v>
      </c>
      <c r="I38" s="32" t="s">
        <v>443</v>
      </c>
      <c r="J38" s="34" t="s">
        <v>108</v>
      </c>
      <c r="K38" s="115" t="s">
        <v>109</v>
      </c>
      <c r="L38" s="130"/>
      <c r="M38" s="1">
        <f>M39</f>
        <v>290707.23758999998</v>
      </c>
      <c r="N38" s="1">
        <f t="shared" ref="N38:R38" si="11">N39</f>
        <v>286783.92060000001</v>
      </c>
      <c r="O38" s="1">
        <f t="shared" si="11"/>
        <v>312531.3</v>
      </c>
      <c r="P38" s="1">
        <f t="shared" si="11"/>
        <v>373865.1</v>
      </c>
      <c r="Q38" s="1">
        <f t="shared" si="11"/>
        <v>365119.1</v>
      </c>
      <c r="R38" s="1">
        <f t="shared" si="11"/>
        <v>362721.5</v>
      </c>
      <c r="T38" s="3"/>
      <c r="U38" s="3"/>
      <c r="V38" s="3"/>
      <c r="W38" s="3"/>
      <c r="X38" s="3"/>
      <c r="Y38" s="3"/>
      <c r="AA38" s="3"/>
      <c r="AB38" s="3"/>
      <c r="AC38" s="3"/>
      <c r="AD38" s="3"/>
      <c r="AE38" s="3"/>
      <c r="AF38" s="3"/>
    </row>
    <row r="39" spans="1:32" x14ac:dyDescent="0.2">
      <c r="A39" s="46"/>
      <c r="B39" s="47"/>
      <c r="C39" s="33"/>
      <c r="D39" s="33"/>
      <c r="E39" s="33"/>
      <c r="F39" s="33"/>
      <c r="G39" s="33"/>
      <c r="H39" s="33"/>
      <c r="I39" s="33"/>
      <c r="J39" s="34"/>
      <c r="K39" s="116"/>
      <c r="L39" s="25" t="s">
        <v>110</v>
      </c>
      <c r="M39" s="1">
        <v>290707.23758999998</v>
      </c>
      <c r="N39" s="1">
        <v>286783.92060000001</v>
      </c>
      <c r="O39" s="1">
        <v>312531.3</v>
      </c>
      <c r="P39" s="1">
        <v>373865.1</v>
      </c>
      <c r="Q39" s="1">
        <v>365119.1</v>
      </c>
      <c r="R39" s="1">
        <v>362721.5</v>
      </c>
      <c r="T39" s="3"/>
      <c r="U39" s="3"/>
      <c r="V39" s="3"/>
      <c r="W39" s="3"/>
      <c r="X39" s="3"/>
      <c r="Y39" s="3"/>
      <c r="AA39" s="3"/>
      <c r="AB39" s="3"/>
      <c r="AC39" s="3"/>
      <c r="AD39" s="3"/>
      <c r="AE39" s="3"/>
      <c r="AF39" s="3"/>
    </row>
    <row r="40" spans="1:32" ht="156" customHeight="1" x14ac:dyDescent="0.2">
      <c r="A40" s="44" t="s">
        <v>111</v>
      </c>
      <c r="B40" s="47" t="s">
        <v>112</v>
      </c>
      <c r="C40" s="43" t="s">
        <v>568</v>
      </c>
      <c r="D40" s="40" t="s">
        <v>113</v>
      </c>
      <c r="E40" s="40" t="s">
        <v>114</v>
      </c>
      <c r="F40" s="43" t="s">
        <v>115</v>
      </c>
      <c r="G40" s="40" t="s">
        <v>116</v>
      </c>
      <c r="H40" s="40" t="s">
        <v>117</v>
      </c>
      <c r="I40" s="81" t="s">
        <v>444</v>
      </c>
      <c r="J40" s="84" t="s">
        <v>108</v>
      </c>
      <c r="K40" s="117" t="s">
        <v>109</v>
      </c>
      <c r="L40" s="130"/>
      <c r="M40" s="1">
        <f>SUM(M41:M42)</f>
        <v>436457.04345999996</v>
      </c>
      <c r="N40" s="1">
        <f t="shared" ref="N40:R40" si="12">SUM(N41:N42)</f>
        <v>432626.93054999999</v>
      </c>
      <c r="O40" s="1">
        <f t="shared" si="12"/>
        <v>772857.4</v>
      </c>
      <c r="P40" s="1">
        <f t="shared" si="12"/>
        <v>433438.2</v>
      </c>
      <c r="Q40" s="1">
        <f t="shared" si="12"/>
        <v>424626.5</v>
      </c>
      <c r="R40" s="1">
        <f t="shared" si="12"/>
        <v>421063.1</v>
      </c>
      <c r="T40" s="3"/>
      <c r="U40" s="3"/>
      <c r="V40" s="3"/>
      <c r="W40" s="3"/>
      <c r="X40" s="3"/>
      <c r="Y40" s="3"/>
      <c r="AA40" s="3"/>
      <c r="AB40" s="3"/>
      <c r="AC40" s="3"/>
      <c r="AD40" s="3"/>
      <c r="AE40" s="3"/>
      <c r="AF40" s="3"/>
    </row>
    <row r="41" spans="1:32" ht="12" customHeight="1" x14ac:dyDescent="0.2">
      <c r="A41" s="86"/>
      <c r="B41" s="47"/>
      <c r="C41" s="40"/>
      <c r="D41" s="40"/>
      <c r="E41" s="40"/>
      <c r="F41" s="40"/>
      <c r="G41" s="40"/>
      <c r="H41" s="40"/>
      <c r="I41" s="87"/>
      <c r="J41" s="84"/>
      <c r="K41" s="118"/>
      <c r="L41" s="25" t="s">
        <v>118</v>
      </c>
      <c r="M41" s="1">
        <v>436457.04345999996</v>
      </c>
      <c r="N41" s="1">
        <v>432626.93054999999</v>
      </c>
      <c r="O41" s="26">
        <v>772043.8</v>
      </c>
      <c r="P41" s="26">
        <f>14309.9+419128.3</f>
        <v>433438.2</v>
      </c>
      <c r="Q41" s="26">
        <f>10937.2+413689.3</f>
        <v>424626.5</v>
      </c>
      <c r="R41" s="26">
        <f>12106.6+408956.5</f>
        <v>421063.1</v>
      </c>
      <c r="T41" s="3"/>
      <c r="U41" s="3"/>
      <c r="V41" s="3"/>
      <c r="W41" s="3"/>
      <c r="X41" s="3"/>
      <c r="Y41" s="3"/>
      <c r="AA41" s="3"/>
      <c r="AB41" s="3"/>
      <c r="AC41" s="3"/>
      <c r="AD41" s="3"/>
      <c r="AE41" s="3"/>
      <c r="AF41" s="3"/>
    </row>
    <row r="42" spans="1:32" x14ac:dyDescent="0.2">
      <c r="A42" s="46"/>
      <c r="B42" s="47"/>
      <c r="C42" s="40"/>
      <c r="D42" s="40"/>
      <c r="E42" s="40"/>
      <c r="F42" s="40"/>
      <c r="G42" s="40"/>
      <c r="H42" s="40"/>
      <c r="I42" s="76"/>
      <c r="J42" s="85"/>
      <c r="K42" s="119"/>
      <c r="L42" s="25" t="s">
        <v>134</v>
      </c>
      <c r="M42" s="1">
        <v>0</v>
      </c>
      <c r="N42" s="1">
        <v>0</v>
      </c>
      <c r="O42" s="1">
        <v>813.6</v>
      </c>
      <c r="P42" s="1">
        <v>0</v>
      </c>
      <c r="Q42" s="1">
        <v>0</v>
      </c>
      <c r="R42" s="1">
        <v>0</v>
      </c>
      <c r="T42" s="3"/>
      <c r="U42" s="3"/>
      <c r="V42" s="3"/>
      <c r="W42" s="3"/>
      <c r="X42" s="3"/>
      <c r="Y42" s="3"/>
      <c r="AA42" s="3"/>
      <c r="AB42" s="3"/>
      <c r="AC42" s="3"/>
      <c r="AD42" s="3"/>
      <c r="AE42" s="3"/>
      <c r="AF42" s="3"/>
    </row>
    <row r="43" spans="1:32" ht="130.5" customHeight="1" x14ac:dyDescent="0.2">
      <c r="A43" s="44" t="s">
        <v>119</v>
      </c>
      <c r="B43" s="47" t="s">
        <v>120</v>
      </c>
      <c r="C43" s="43" t="s">
        <v>567</v>
      </c>
      <c r="D43" s="40" t="s">
        <v>121</v>
      </c>
      <c r="E43" s="40" t="s">
        <v>122</v>
      </c>
      <c r="F43" s="51" t="s">
        <v>545</v>
      </c>
      <c r="G43" s="40" t="s">
        <v>123</v>
      </c>
      <c r="H43" s="40" t="s">
        <v>124</v>
      </c>
      <c r="I43" s="43" t="s">
        <v>439</v>
      </c>
      <c r="J43" s="40" t="s">
        <v>125</v>
      </c>
      <c r="K43" s="120" t="s">
        <v>126</v>
      </c>
      <c r="L43" s="130"/>
      <c r="M43" s="1">
        <f>M44</f>
        <v>279042.18625999999</v>
      </c>
      <c r="N43" s="1">
        <f t="shared" ref="N43:R43" si="13">N44</f>
        <v>278052.83831999998</v>
      </c>
      <c r="O43" s="1">
        <f t="shared" si="13"/>
        <v>303257.7</v>
      </c>
      <c r="P43" s="1">
        <f t="shared" si="13"/>
        <v>309988.40000000002</v>
      </c>
      <c r="Q43" s="1">
        <f t="shared" si="13"/>
        <v>316222.7</v>
      </c>
      <c r="R43" s="1">
        <f t="shared" si="13"/>
        <v>307539.40000000002</v>
      </c>
      <c r="T43" s="3"/>
      <c r="U43" s="3"/>
      <c r="V43" s="3"/>
      <c r="W43" s="3"/>
      <c r="X43" s="3"/>
      <c r="Y43" s="3"/>
      <c r="AA43" s="3"/>
      <c r="AB43" s="3"/>
      <c r="AC43" s="3"/>
      <c r="AD43" s="3"/>
      <c r="AE43" s="3"/>
      <c r="AF43" s="3"/>
    </row>
    <row r="44" spans="1:32" ht="24" customHeight="1" x14ac:dyDescent="0.2">
      <c r="A44" s="46"/>
      <c r="B44" s="47"/>
      <c r="C44" s="40"/>
      <c r="D44" s="40"/>
      <c r="E44" s="40"/>
      <c r="F44" s="51"/>
      <c r="G44" s="40"/>
      <c r="H44" s="40"/>
      <c r="I44" s="40"/>
      <c r="J44" s="40"/>
      <c r="K44" s="108"/>
      <c r="L44" s="25" t="s">
        <v>127</v>
      </c>
      <c r="M44" s="1">
        <v>279042.18625999999</v>
      </c>
      <c r="N44" s="1">
        <v>278052.83831999998</v>
      </c>
      <c r="O44" s="1">
        <v>303257.7</v>
      </c>
      <c r="P44" s="1">
        <f>309643.4+345</f>
        <v>309988.40000000002</v>
      </c>
      <c r="Q44" s="1">
        <v>316222.7</v>
      </c>
      <c r="R44" s="1">
        <v>307539.40000000002</v>
      </c>
      <c r="T44" s="3"/>
      <c r="U44" s="3"/>
      <c r="V44" s="3"/>
      <c r="W44" s="3"/>
      <c r="X44" s="3"/>
      <c r="Y44" s="3"/>
      <c r="AA44" s="3"/>
      <c r="AB44" s="3"/>
      <c r="AC44" s="3"/>
      <c r="AD44" s="3"/>
      <c r="AE44" s="3"/>
      <c r="AF44" s="3"/>
    </row>
    <row r="45" spans="1:32" ht="258" customHeight="1" x14ac:dyDescent="0.2">
      <c r="A45" s="44" t="s">
        <v>128</v>
      </c>
      <c r="B45" s="47" t="s">
        <v>129</v>
      </c>
      <c r="C45" s="43" t="s">
        <v>544</v>
      </c>
      <c r="D45" s="40" t="s">
        <v>130</v>
      </c>
      <c r="E45" s="40" t="s">
        <v>131</v>
      </c>
      <c r="F45" s="51" t="s">
        <v>537</v>
      </c>
      <c r="G45" s="40" t="s">
        <v>132</v>
      </c>
      <c r="H45" s="40" t="s">
        <v>133</v>
      </c>
      <c r="I45" s="43" t="s">
        <v>445</v>
      </c>
      <c r="J45" s="43" t="s">
        <v>442</v>
      </c>
      <c r="K45" s="113" t="s">
        <v>440</v>
      </c>
      <c r="L45" s="130"/>
      <c r="M45" s="1">
        <f>M46</f>
        <v>27606.712370000001</v>
      </c>
      <c r="N45" s="1">
        <f t="shared" ref="N45:R45" si="14">N46</f>
        <v>27606.618770000001</v>
      </c>
      <c r="O45" s="1">
        <f t="shared" si="14"/>
        <v>28701</v>
      </c>
      <c r="P45" s="1">
        <f t="shared" si="14"/>
        <v>31441.7</v>
      </c>
      <c r="Q45" s="1">
        <f t="shared" si="14"/>
        <v>36422.699999999997</v>
      </c>
      <c r="R45" s="1">
        <f t="shared" si="14"/>
        <v>36422.699999999997</v>
      </c>
      <c r="T45" s="3"/>
      <c r="U45" s="3"/>
      <c r="V45" s="3"/>
      <c r="W45" s="3"/>
      <c r="X45" s="3"/>
      <c r="Y45" s="3"/>
      <c r="AA45" s="3"/>
      <c r="AB45" s="3"/>
      <c r="AC45" s="3"/>
      <c r="AD45" s="3"/>
      <c r="AE45" s="3"/>
      <c r="AF45" s="3"/>
    </row>
    <row r="46" spans="1:32" ht="30" customHeight="1" x14ac:dyDescent="0.2">
      <c r="A46" s="46"/>
      <c r="B46" s="47"/>
      <c r="C46" s="40"/>
      <c r="D46" s="40"/>
      <c r="E46" s="40"/>
      <c r="F46" s="51"/>
      <c r="G46" s="40"/>
      <c r="H46" s="40"/>
      <c r="I46" s="40"/>
      <c r="J46" s="40"/>
      <c r="K46" s="108"/>
      <c r="L46" s="25" t="s">
        <v>134</v>
      </c>
      <c r="M46" s="1">
        <v>27606.712370000001</v>
      </c>
      <c r="N46" s="1">
        <v>27606.618770000001</v>
      </c>
      <c r="O46" s="1">
        <v>28701</v>
      </c>
      <c r="P46" s="1">
        <v>31441.7</v>
      </c>
      <c r="Q46" s="1">
        <v>36422.699999999997</v>
      </c>
      <c r="R46" s="1">
        <v>36422.699999999997</v>
      </c>
      <c r="T46" s="3"/>
      <c r="U46" s="3"/>
      <c r="V46" s="3"/>
      <c r="W46" s="3"/>
      <c r="X46" s="3"/>
      <c r="Y46" s="3"/>
      <c r="AA46" s="3"/>
      <c r="AB46" s="3"/>
      <c r="AC46" s="3"/>
      <c r="AD46" s="3"/>
      <c r="AE46" s="3"/>
      <c r="AF46" s="3"/>
    </row>
    <row r="47" spans="1:32" ht="172.5" customHeight="1" x14ac:dyDescent="0.2">
      <c r="A47" s="44" t="s">
        <v>135</v>
      </c>
      <c r="B47" s="47" t="s">
        <v>136</v>
      </c>
      <c r="C47" s="43" t="s">
        <v>543</v>
      </c>
      <c r="D47" s="40" t="s">
        <v>138</v>
      </c>
      <c r="E47" s="40" t="s">
        <v>131</v>
      </c>
      <c r="F47" s="40"/>
      <c r="G47" s="40"/>
      <c r="H47" s="40"/>
      <c r="I47" s="43" t="s">
        <v>445</v>
      </c>
      <c r="J47" s="40" t="s">
        <v>139</v>
      </c>
      <c r="K47" s="113" t="s">
        <v>441</v>
      </c>
      <c r="L47" s="130"/>
      <c r="M47" s="1">
        <f>M48</f>
        <v>20623.3</v>
      </c>
      <c r="N47" s="1">
        <f t="shared" ref="N47:R47" si="15">N48</f>
        <v>20617.573620000003</v>
      </c>
      <c r="O47" s="1">
        <f t="shared" si="15"/>
        <v>22685.1</v>
      </c>
      <c r="P47" s="1">
        <f t="shared" si="15"/>
        <v>28444.5</v>
      </c>
      <c r="Q47" s="1">
        <f t="shared" si="15"/>
        <v>28444.5</v>
      </c>
      <c r="R47" s="1">
        <f t="shared" si="15"/>
        <v>28444.5</v>
      </c>
      <c r="T47" s="3"/>
      <c r="U47" s="3"/>
      <c r="V47" s="3"/>
      <c r="W47" s="3"/>
      <c r="X47" s="3"/>
      <c r="Y47" s="3"/>
      <c r="AA47" s="3"/>
      <c r="AB47" s="3"/>
      <c r="AC47" s="3"/>
      <c r="AD47" s="3"/>
      <c r="AE47" s="3"/>
      <c r="AF47" s="3"/>
    </row>
    <row r="48" spans="1:32" ht="42" customHeight="1" x14ac:dyDescent="0.2">
      <c r="A48" s="46"/>
      <c r="B48" s="47"/>
      <c r="C48" s="40"/>
      <c r="D48" s="40"/>
      <c r="E48" s="40"/>
      <c r="F48" s="40"/>
      <c r="G48" s="40"/>
      <c r="H48" s="40"/>
      <c r="I48" s="40"/>
      <c r="J48" s="40"/>
      <c r="K48" s="108"/>
      <c r="L48" s="25" t="s">
        <v>134</v>
      </c>
      <c r="M48" s="1">
        <v>20623.3</v>
      </c>
      <c r="N48" s="1">
        <v>20617.573620000003</v>
      </c>
      <c r="O48" s="1">
        <v>22685.1</v>
      </c>
      <c r="P48" s="1">
        <v>28444.5</v>
      </c>
      <c r="Q48" s="1">
        <v>28444.5</v>
      </c>
      <c r="R48" s="1">
        <v>28444.5</v>
      </c>
      <c r="T48" s="3"/>
      <c r="U48" s="3"/>
      <c r="V48" s="3"/>
      <c r="W48" s="3"/>
      <c r="X48" s="3"/>
      <c r="Y48" s="3"/>
      <c r="AA48" s="3"/>
      <c r="AB48" s="3"/>
      <c r="AC48" s="3"/>
      <c r="AD48" s="3"/>
      <c r="AE48" s="3"/>
      <c r="AF48" s="3"/>
    </row>
    <row r="49" spans="1:32" ht="101.25" customHeight="1" x14ac:dyDescent="0.2">
      <c r="A49" s="44" t="s">
        <v>140</v>
      </c>
      <c r="B49" s="47" t="s">
        <v>141</v>
      </c>
      <c r="C49" s="32" t="s">
        <v>566</v>
      </c>
      <c r="D49" s="33" t="s">
        <v>142</v>
      </c>
      <c r="E49" s="33" t="s">
        <v>143</v>
      </c>
      <c r="F49" s="33" t="s">
        <v>144</v>
      </c>
      <c r="G49" s="33" t="s">
        <v>145</v>
      </c>
      <c r="H49" s="33" t="s">
        <v>569</v>
      </c>
      <c r="I49" s="32" t="s">
        <v>447</v>
      </c>
      <c r="J49" s="32" t="s">
        <v>446</v>
      </c>
      <c r="K49" s="121" t="s">
        <v>159</v>
      </c>
      <c r="L49" s="130"/>
      <c r="M49" s="1">
        <f>M50</f>
        <v>95226.424670000008</v>
      </c>
      <c r="N49" s="1">
        <f t="shared" ref="N49:R49" si="16">N50</f>
        <v>94965.739790000007</v>
      </c>
      <c r="O49" s="1">
        <f t="shared" si="16"/>
        <v>92776.9</v>
      </c>
      <c r="P49" s="1">
        <f t="shared" si="16"/>
        <v>1872.3</v>
      </c>
      <c r="Q49" s="1">
        <f t="shared" si="16"/>
        <v>1027.3</v>
      </c>
      <c r="R49" s="1">
        <f t="shared" si="16"/>
        <v>1031.9000000000001</v>
      </c>
      <c r="T49" s="3"/>
      <c r="U49" s="3"/>
      <c r="V49" s="3"/>
      <c r="W49" s="3"/>
      <c r="X49" s="3"/>
      <c r="Y49" s="3"/>
      <c r="AA49" s="3"/>
      <c r="AB49" s="3"/>
      <c r="AC49" s="3"/>
      <c r="AD49" s="3"/>
      <c r="AE49" s="3"/>
      <c r="AF49" s="3"/>
    </row>
    <row r="50" spans="1:32" ht="33" customHeight="1" x14ac:dyDescent="0.2">
      <c r="A50" s="46"/>
      <c r="B50" s="47"/>
      <c r="C50" s="33"/>
      <c r="D50" s="33"/>
      <c r="E50" s="33"/>
      <c r="F50" s="33"/>
      <c r="G50" s="33"/>
      <c r="H50" s="33"/>
      <c r="I50" s="33"/>
      <c r="J50" s="33"/>
      <c r="K50" s="112"/>
      <c r="L50" s="25" t="s">
        <v>88</v>
      </c>
      <c r="M50" s="1">
        <v>95226.424670000008</v>
      </c>
      <c r="N50" s="1">
        <v>94965.739790000007</v>
      </c>
      <c r="O50" s="1">
        <v>92776.9</v>
      </c>
      <c r="P50" s="1">
        <v>1872.3</v>
      </c>
      <c r="Q50" s="1">
        <v>1027.3</v>
      </c>
      <c r="R50" s="1">
        <v>1031.9000000000001</v>
      </c>
      <c r="T50" s="3"/>
      <c r="U50" s="3"/>
      <c r="V50" s="3"/>
      <c r="W50" s="3"/>
      <c r="X50" s="3"/>
      <c r="Y50" s="3"/>
      <c r="AA50" s="3"/>
      <c r="AB50" s="3"/>
      <c r="AC50" s="3"/>
      <c r="AD50" s="3"/>
      <c r="AE50" s="3"/>
      <c r="AF50" s="3"/>
    </row>
    <row r="51" spans="1:32" ht="119.25" customHeight="1" x14ac:dyDescent="0.2">
      <c r="A51" s="44" t="s">
        <v>146</v>
      </c>
      <c r="B51" s="47" t="s">
        <v>147</v>
      </c>
      <c r="C51" s="43" t="s">
        <v>565</v>
      </c>
      <c r="D51" s="40" t="s">
        <v>148</v>
      </c>
      <c r="E51" s="40" t="s">
        <v>149</v>
      </c>
      <c r="F51" s="40" t="s">
        <v>150</v>
      </c>
      <c r="G51" s="40" t="s">
        <v>151</v>
      </c>
      <c r="H51" s="40" t="s">
        <v>152</v>
      </c>
      <c r="I51" s="32" t="s">
        <v>447</v>
      </c>
      <c r="J51" s="32" t="s">
        <v>446</v>
      </c>
      <c r="K51" s="121" t="s">
        <v>159</v>
      </c>
      <c r="L51" s="130"/>
      <c r="M51" s="1">
        <f>M52</f>
        <v>312506.88560000004</v>
      </c>
      <c r="N51" s="1">
        <f t="shared" ref="N51:R51" si="17">N52</f>
        <v>308562.16670999996</v>
      </c>
      <c r="O51" s="1">
        <f t="shared" si="17"/>
        <v>364370.5</v>
      </c>
      <c r="P51" s="1">
        <f t="shared" si="17"/>
        <v>506455.2</v>
      </c>
      <c r="Q51" s="1">
        <f t="shared" si="17"/>
        <v>487801.9</v>
      </c>
      <c r="R51" s="1">
        <f t="shared" si="17"/>
        <v>409388.2</v>
      </c>
      <c r="T51" s="3"/>
      <c r="U51" s="3"/>
      <c r="V51" s="3"/>
      <c r="W51" s="3"/>
      <c r="X51" s="3"/>
      <c r="Y51" s="3"/>
      <c r="AA51" s="3"/>
      <c r="AB51" s="3"/>
      <c r="AC51" s="3"/>
      <c r="AD51" s="3"/>
      <c r="AE51" s="3"/>
      <c r="AF51" s="3"/>
    </row>
    <row r="52" spans="1:32" x14ac:dyDescent="0.2">
      <c r="A52" s="45"/>
      <c r="B52" s="74"/>
      <c r="C52" s="63"/>
      <c r="D52" s="63"/>
      <c r="E52" s="63"/>
      <c r="F52" s="63"/>
      <c r="G52" s="63"/>
      <c r="H52" s="63"/>
      <c r="I52" s="33"/>
      <c r="J52" s="33"/>
      <c r="K52" s="112"/>
      <c r="L52" s="25" t="s">
        <v>88</v>
      </c>
      <c r="M52" s="1">
        <v>312506.88560000004</v>
      </c>
      <c r="N52" s="1">
        <v>308562.16670999996</v>
      </c>
      <c r="O52" s="1">
        <v>364370.5</v>
      </c>
      <c r="P52" s="1">
        <v>506455.2</v>
      </c>
      <c r="Q52" s="1">
        <v>487801.9</v>
      </c>
      <c r="R52" s="1">
        <v>409388.2</v>
      </c>
      <c r="T52" s="3"/>
      <c r="U52" s="3"/>
      <c r="V52" s="3"/>
      <c r="W52" s="3"/>
      <c r="X52" s="3"/>
      <c r="Y52" s="3"/>
      <c r="AA52" s="3"/>
      <c r="AB52" s="3"/>
      <c r="AC52" s="3"/>
      <c r="AD52" s="3"/>
      <c r="AE52" s="3"/>
      <c r="AF52" s="3"/>
    </row>
    <row r="53" spans="1:32" ht="90" customHeight="1" x14ac:dyDescent="0.2">
      <c r="A53" s="53" t="s">
        <v>153</v>
      </c>
      <c r="B53" s="47" t="s">
        <v>154</v>
      </c>
      <c r="C53" s="51" t="s">
        <v>564</v>
      </c>
      <c r="D53" s="40" t="s">
        <v>155</v>
      </c>
      <c r="E53" s="40" t="s">
        <v>156</v>
      </c>
      <c r="F53" s="51" t="s">
        <v>538</v>
      </c>
      <c r="G53" s="76" t="s">
        <v>157</v>
      </c>
      <c r="H53" s="76" t="s">
        <v>158</v>
      </c>
      <c r="I53" s="43" t="s">
        <v>539</v>
      </c>
      <c r="J53" s="43" t="s">
        <v>540</v>
      </c>
      <c r="K53" s="122" t="s">
        <v>541</v>
      </c>
      <c r="L53" s="130"/>
      <c r="M53" s="1">
        <f>M54+M55+M56</f>
        <v>343766.05168999999</v>
      </c>
      <c r="N53" s="1">
        <f t="shared" ref="N53:R53" si="18">N54+N55+N56</f>
        <v>343001.61150000006</v>
      </c>
      <c r="O53" s="1">
        <f t="shared" si="18"/>
        <v>378101.69999999995</v>
      </c>
      <c r="P53" s="1">
        <f t="shared" si="18"/>
        <v>432698.6</v>
      </c>
      <c r="Q53" s="1">
        <f t="shared" si="18"/>
        <v>427298</v>
      </c>
      <c r="R53" s="1">
        <f t="shared" si="18"/>
        <v>440167.5</v>
      </c>
      <c r="T53" s="3"/>
      <c r="U53" s="3"/>
      <c r="V53" s="3"/>
      <c r="W53" s="3"/>
      <c r="X53" s="3"/>
      <c r="Y53" s="3"/>
      <c r="AA53" s="3"/>
      <c r="AB53" s="3"/>
      <c r="AC53" s="3"/>
      <c r="AD53" s="3"/>
      <c r="AE53" s="3"/>
      <c r="AF53" s="3"/>
    </row>
    <row r="54" spans="1:32" x14ac:dyDescent="0.2">
      <c r="A54" s="53"/>
      <c r="B54" s="47"/>
      <c r="C54" s="51"/>
      <c r="D54" s="40"/>
      <c r="E54" s="40"/>
      <c r="F54" s="51"/>
      <c r="G54" s="76"/>
      <c r="H54" s="76"/>
      <c r="I54" s="40"/>
      <c r="J54" s="40"/>
      <c r="K54" s="108"/>
      <c r="L54" s="25" t="s">
        <v>89</v>
      </c>
      <c r="M54" s="1">
        <v>52396.040999999997</v>
      </c>
      <c r="N54" s="1">
        <v>52362.11333</v>
      </c>
      <c r="O54" s="1">
        <v>72334.899999999994</v>
      </c>
      <c r="P54" s="1">
        <v>128044.4</v>
      </c>
      <c r="Q54" s="1">
        <v>128044.4</v>
      </c>
      <c r="R54" s="1">
        <v>128044.4</v>
      </c>
      <c r="T54" s="3"/>
      <c r="U54" s="3"/>
      <c r="V54" s="3"/>
      <c r="W54" s="3"/>
      <c r="X54" s="3"/>
      <c r="Y54" s="3"/>
      <c r="AA54" s="3"/>
      <c r="AB54" s="3"/>
      <c r="AC54" s="3"/>
      <c r="AD54" s="3"/>
      <c r="AE54" s="3"/>
      <c r="AF54" s="3"/>
    </row>
    <row r="55" spans="1:32" x14ac:dyDescent="0.2">
      <c r="A55" s="83"/>
      <c r="B55" s="74"/>
      <c r="C55" s="81"/>
      <c r="D55" s="63"/>
      <c r="E55" s="63"/>
      <c r="F55" s="81"/>
      <c r="G55" s="82"/>
      <c r="H55" s="82"/>
      <c r="I55" s="63"/>
      <c r="J55" s="63"/>
      <c r="K55" s="114"/>
      <c r="L55" s="25" t="s">
        <v>160</v>
      </c>
      <c r="M55" s="149">
        <v>0</v>
      </c>
      <c r="N55" s="1">
        <v>0</v>
      </c>
      <c r="O55" s="1">
        <v>0</v>
      </c>
      <c r="P55" s="1">
        <v>12631.6</v>
      </c>
      <c r="Q55" s="1">
        <v>23157.9</v>
      </c>
      <c r="R55" s="1">
        <v>0</v>
      </c>
      <c r="T55" s="3"/>
      <c r="U55" s="3"/>
      <c r="V55" s="3"/>
      <c r="W55" s="3"/>
      <c r="X55" s="3"/>
      <c r="Y55" s="3"/>
      <c r="AA55" s="3"/>
      <c r="AB55" s="3"/>
      <c r="AC55" s="3"/>
      <c r="AD55" s="3"/>
      <c r="AE55" s="3"/>
      <c r="AF55" s="3"/>
    </row>
    <row r="56" spans="1:32" ht="68.25" customHeight="1" x14ac:dyDescent="0.2">
      <c r="A56" s="83"/>
      <c r="B56" s="74"/>
      <c r="C56" s="81"/>
      <c r="D56" s="63"/>
      <c r="E56" s="63"/>
      <c r="F56" s="81"/>
      <c r="G56" s="82"/>
      <c r="H56" s="82"/>
      <c r="I56" s="63"/>
      <c r="J56" s="63"/>
      <c r="K56" s="114"/>
      <c r="L56" s="25" t="s">
        <v>161</v>
      </c>
      <c r="M56" s="149">
        <v>291370.01069000002</v>
      </c>
      <c r="N56" s="1">
        <v>290639.49817000004</v>
      </c>
      <c r="O56" s="1">
        <v>305766.8</v>
      </c>
      <c r="P56" s="1">
        <v>292022.59999999998</v>
      </c>
      <c r="Q56" s="1">
        <v>276095.7</v>
      </c>
      <c r="R56" s="1">
        <v>312123.09999999998</v>
      </c>
      <c r="T56" s="3"/>
      <c r="U56" s="3"/>
      <c r="V56" s="3"/>
      <c r="W56" s="3"/>
      <c r="X56" s="3"/>
      <c r="Y56" s="3"/>
      <c r="AA56" s="3"/>
      <c r="AB56" s="3"/>
      <c r="AC56" s="3"/>
      <c r="AD56" s="3"/>
      <c r="AE56" s="3"/>
      <c r="AF56" s="3"/>
    </row>
    <row r="57" spans="1:32" ht="105" customHeight="1" x14ac:dyDescent="0.2">
      <c r="A57" s="53" t="s">
        <v>162</v>
      </c>
      <c r="B57" s="47" t="s">
        <v>163</v>
      </c>
      <c r="C57" s="51" t="s">
        <v>542</v>
      </c>
      <c r="D57" s="40" t="s">
        <v>155</v>
      </c>
      <c r="E57" s="40" t="s">
        <v>156</v>
      </c>
      <c r="F57" s="51" t="s">
        <v>538</v>
      </c>
      <c r="G57" s="76" t="s">
        <v>157</v>
      </c>
      <c r="H57" s="76" t="s">
        <v>158</v>
      </c>
      <c r="I57" s="43" t="s">
        <v>459</v>
      </c>
      <c r="J57" s="40" t="s">
        <v>164</v>
      </c>
      <c r="K57" s="114" t="s">
        <v>165</v>
      </c>
      <c r="L57" s="130"/>
      <c r="M57" s="26">
        <f>M58+M59</f>
        <v>14779.9</v>
      </c>
      <c r="N57" s="26">
        <f t="shared" ref="N57:R57" si="19">N58+N59</f>
        <v>14779.89474</v>
      </c>
      <c r="O57" s="26">
        <f t="shared" si="19"/>
        <v>37510</v>
      </c>
      <c r="P57" s="26">
        <f t="shared" si="19"/>
        <v>34396.299999999996</v>
      </c>
      <c r="Q57" s="26">
        <f t="shared" si="19"/>
        <v>34396.299999999996</v>
      </c>
      <c r="R57" s="26">
        <f t="shared" si="19"/>
        <v>34396.299999999996</v>
      </c>
      <c r="T57" s="3"/>
      <c r="U57" s="3"/>
      <c r="V57" s="3"/>
      <c r="W57" s="3"/>
      <c r="X57" s="3"/>
      <c r="Y57" s="3"/>
      <c r="AA57" s="3"/>
      <c r="AB57" s="3"/>
      <c r="AC57" s="3"/>
      <c r="AD57" s="3"/>
      <c r="AE57" s="3"/>
      <c r="AF57" s="3"/>
    </row>
    <row r="58" spans="1:32" x14ac:dyDescent="0.2">
      <c r="A58" s="53"/>
      <c r="B58" s="47"/>
      <c r="C58" s="51"/>
      <c r="D58" s="40"/>
      <c r="E58" s="40"/>
      <c r="F58" s="51"/>
      <c r="G58" s="76"/>
      <c r="H58" s="76"/>
      <c r="I58" s="40"/>
      <c r="J58" s="40"/>
      <c r="K58" s="123"/>
      <c r="L58" s="25" t="s">
        <v>89</v>
      </c>
      <c r="M58" s="26">
        <v>219.3</v>
      </c>
      <c r="N58" s="150">
        <v>219.3</v>
      </c>
      <c r="O58" s="1">
        <v>3651</v>
      </c>
      <c r="P58" s="1">
        <v>2309.1999999999998</v>
      </c>
      <c r="Q58" s="1">
        <v>2309.1999999999998</v>
      </c>
      <c r="R58" s="1">
        <v>2309.1999999999998</v>
      </c>
      <c r="T58" s="3"/>
      <c r="U58" s="3"/>
      <c r="V58" s="3"/>
      <c r="W58" s="3"/>
      <c r="X58" s="3"/>
      <c r="Y58" s="3"/>
      <c r="AA58" s="3"/>
      <c r="AB58" s="3"/>
      <c r="AC58" s="3"/>
      <c r="AD58" s="3"/>
      <c r="AE58" s="3"/>
      <c r="AF58" s="3"/>
    </row>
    <row r="59" spans="1:32" ht="72" customHeight="1" x14ac:dyDescent="0.2">
      <c r="A59" s="53"/>
      <c r="B59" s="47"/>
      <c r="C59" s="51"/>
      <c r="D59" s="40"/>
      <c r="E59" s="40"/>
      <c r="F59" s="81"/>
      <c r="G59" s="82"/>
      <c r="H59" s="82"/>
      <c r="I59" s="63"/>
      <c r="J59" s="40"/>
      <c r="K59" s="120"/>
      <c r="L59" s="25" t="s">
        <v>161</v>
      </c>
      <c r="M59" s="26">
        <v>14560.6</v>
      </c>
      <c r="N59" s="150">
        <v>14560.59474</v>
      </c>
      <c r="O59" s="1">
        <v>33859</v>
      </c>
      <c r="P59" s="1">
        <v>32087.1</v>
      </c>
      <c r="Q59" s="1">
        <v>32087.1</v>
      </c>
      <c r="R59" s="1">
        <v>32087.1</v>
      </c>
      <c r="T59" s="3"/>
      <c r="U59" s="3"/>
      <c r="V59" s="3"/>
      <c r="W59" s="3"/>
      <c r="X59" s="3"/>
      <c r="Y59" s="3"/>
      <c r="AA59" s="3"/>
      <c r="AB59" s="3"/>
      <c r="AC59" s="3"/>
      <c r="AD59" s="3"/>
      <c r="AE59" s="3"/>
      <c r="AF59" s="3"/>
    </row>
    <row r="60" spans="1:32" ht="49.5" customHeight="1" x14ac:dyDescent="0.2">
      <c r="A60" s="80" t="s">
        <v>166</v>
      </c>
      <c r="B60" s="47" t="s">
        <v>167</v>
      </c>
      <c r="C60" s="40" t="s">
        <v>75</v>
      </c>
      <c r="D60" s="40" t="s">
        <v>168</v>
      </c>
      <c r="E60" s="40" t="s">
        <v>169</v>
      </c>
      <c r="F60" s="40" t="s">
        <v>170</v>
      </c>
      <c r="G60" s="40" t="s">
        <v>171</v>
      </c>
      <c r="H60" s="40" t="s">
        <v>172</v>
      </c>
      <c r="I60" s="40" t="s">
        <v>468</v>
      </c>
      <c r="J60" s="40" t="s">
        <v>469</v>
      </c>
      <c r="K60" s="108" t="s">
        <v>192</v>
      </c>
      <c r="L60" s="130"/>
      <c r="M60" s="151">
        <f>M61</f>
        <v>25664.272270000001</v>
      </c>
      <c r="N60" s="151">
        <f t="shared" ref="N60:R60" si="20">N61</f>
        <v>23902.70853</v>
      </c>
      <c r="O60" s="151">
        <f t="shared" si="20"/>
        <v>26580.400000000001</v>
      </c>
      <c r="P60" s="151">
        <f t="shared" si="20"/>
        <v>95200.7</v>
      </c>
      <c r="Q60" s="151">
        <f t="shared" si="20"/>
        <v>39677.599999999999</v>
      </c>
      <c r="R60" s="151">
        <f t="shared" si="20"/>
        <v>26329.3</v>
      </c>
      <c r="T60" s="3"/>
      <c r="U60" s="3"/>
      <c r="V60" s="3"/>
      <c r="W60" s="3"/>
      <c r="X60" s="3"/>
      <c r="Y60" s="3"/>
      <c r="AA60" s="3"/>
      <c r="AB60" s="3"/>
      <c r="AC60" s="3"/>
      <c r="AD60" s="3"/>
      <c r="AE60" s="3"/>
      <c r="AF60" s="3"/>
    </row>
    <row r="61" spans="1:32" ht="28.5" customHeight="1" x14ac:dyDescent="0.2">
      <c r="A61" s="45"/>
      <c r="B61" s="47"/>
      <c r="C61" s="40"/>
      <c r="D61" s="40"/>
      <c r="E61" s="40"/>
      <c r="F61" s="40"/>
      <c r="G61" s="40"/>
      <c r="H61" s="40"/>
      <c r="I61" s="40"/>
      <c r="J61" s="40"/>
      <c r="K61" s="108"/>
      <c r="L61" s="25" t="s">
        <v>173</v>
      </c>
      <c r="M61" s="1">
        <v>25664.272270000001</v>
      </c>
      <c r="N61" s="1">
        <v>23902.70853</v>
      </c>
      <c r="O61" s="1">
        <v>26580.400000000001</v>
      </c>
      <c r="P61" s="1">
        <v>95200.7</v>
      </c>
      <c r="Q61" s="1">
        <v>39677.599999999999</v>
      </c>
      <c r="R61" s="1">
        <v>26329.3</v>
      </c>
      <c r="T61" s="3"/>
      <c r="U61" s="3"/>
      <c r="V61" s="3"/>
      <c r="W61" s="3"/>
      <c r="X61" s="3"/>
      <c r="Y61" s="3"/>
      <c r="AA61" s="3"/>
      <c r="AB61" s="3"/>
      <c r="AC61" s="3"/>
      <c r="AD61" s="3"/>
      <c r="AE61" s="3"/>
      <c r="AF61" s="3"/>
    </row>
    <row r="62" spans="1:32" ht="42" customHeight="1" x14ac:dyDescent="0.2">
      <c r="A62" s="44" t="s">
        <v>174</v>
      </c>
      <c r="B62" s="47" t="s">
        <v>175</v>
      </c>
      <c r="C62" s="33" t="s">
        <v>52</v>
      </c>
      <c r="D62" s="33" t="s">
        <v>176</v>
      </c>
      <c r="E62" s="33" t="s">
        <v>94</v>
      </c>
      <c r="F62" s="33"/>
      <c r="G62" s="33"/>
      <c r="H62" s="33"/>
      <c r="I62" s="33" t="s">
        <v>470</v>
      </c>
      <c r="J62" s="33" t="s">
        <v>454</v>
      </c>
      <c r="K62" s="112" t="s">
        <v>192</v>
      </c>
      <c r="L62" s="130"/>
      <c r="M62" s="26">
        <f>M63</f>
        <v>29865.446</v>
      </c>
      <c r="N62" s="26">
        <f t="shared" ref="N62:R62" si="21">N63</f>
        <v>29733.33841</v>
      </c>
      <c r="O62" s="26">
        <f t="shared" si="21"/>
        <v>24081.200000000001</v>
      </c>
      <c r="P62" s="26">
        <f t="shared" si="21"/>
        <v>34485.800000000003</v>
      </c>
      <c r="Q62" s="26">
        <f t="shared" si="21"/>
        <v>57804</v>
      </c>
      <c r="R62" s="26">
        <f t="shared" si="21"/>
        <v>74764</v>
      </c>
      <c r="T62" s="3"/>
      <c r="U62" s="3"/>
      <c r="V62" s="3"/>
      <c r="W62" s="3"/>
      <c r="X62" s="3"/>
      <c r="Y62" s="3"/>
      <c r="AA62" s="3"/>
      <c r="AB62" s="3"/>
      <c r="AC62" s="3"/>
      <c r="AD62" s="3"/>
      <c r="AE62" s="3"/>
      <c r="AF62" s="3"/>
    </row>
    <row r="63" spans="1:32" ht="40.5" customHeight="1" x14ac:dyDescent="0.2">
      <c r="A63" s="46"/>
      <c r="B63" s="47"/>
      <c r="C63" s="33"/>
      <c r="D63" s="33"/>
      <c r="E63" s="33"/>
      <c r="F63" s="33"/>
      <c r="G63" s="33"/>
      <c r="H63" s="33"/>
      <c r="I63" s="33"/>
      <c r="J63" s="33"/>
      <c r="K63" s="112"/>
      <c r="L63" s="25" t="s">
        <v>173</v>
      </c>
      <c r="M63" s="26">
        <v>29865.446</v>
      </c>
      <c r="N63" s="26">
        <v>29733.33841</v>
      </c>
      <c r="O63" s="150">
        <v>24081.200000000001</v>
      </c>
      <c r="P63" s="1">
        <v>34485.800000000003</v>
      </c>
      <c r="Q63" s="1">
        <v>57804</v>
      </c>
      <c r="R63" s="1">
        <v>74764</v>
      </c>
      <c r="T63" s="3"/>
      <c r="U63" s="3"/>
      <c r="V63" s="3"/>
      <c r="W63" s="3"/>
      <c r="X63" s="3"/>
      <c r="Y63" s="3"/>
      <c r="AA63" s="3"/>
      <c r="AB63" s="3"/>
      <c r="AC63" s="3"/>
      <c r="AD63" s="3"/>
      <c r="AE63" s="3"/>
      <c r="AF63" s="3"/>
    </row>
    <row r="64" spans="1:32" ht="54.75" customHeight="1" x14ac:dyDescent="0.2">
      <c r="A64" s="44" t="s">
        <v>177</v>
      </c>
      <c r="B64" s="47" t="s">
        <v>178</v>
      </c>
      <c r="C64" s="33" t="s">
        <v>179</v>
      </c>
      <c r="D64" s="33" t="s">
        <v>180</v>
      </c>
      <c r="E64" s="33" t="s">
        <v>42</v>
      </c>
      <c r="F64" s="33"/>
      <c r="G64" s="33"/>
      <c r="H64" s="33"/>
      <c r="I64" s="33" t="s">
        <v>471</v>
      </c>
      <c r="J64" s="33" t="s">
        <v>454</v>
      </c>
      <c r="K64" s="112" t="s">
        <v>192</v>
      </c>
      <c r="L64" s="130"/>
      <c r="M64" s="26">
        <f>M65</f>
        <v>5182.8079800000005</v>
      </c>
      <c r="N64" s="26">
        <f t="shared" ref="N64:R64" si="22">N65</f>
        <v>5067.1729500000001</v>
      </c>
      <c r="O64" s="26">
        <f t="shared" si="22"/>
        <v>3741.1</v>
      </c>
      <c r="P64" s="26">
        <f t="shared" si="22"/>
        <v>3600.2</v>
      </c>
      <c r="Q64" s="26">
        <f t="shared" si="22"/>
        <v>10729.7</v>
      </c>
      <c r="R64" s="26">
        <f t="shared" si="22"/>
        <v>10729.7</v>
      </c>
      <c r="T64" s="3"/>
      <c r="U64" s="3"/>
      <c r="V64" s="3"/>
      <c r="W64" s="3"/>
      <c r="X64" s="3"/>
      <c r="Y64" s="3"/>
      <c r="AA64" s="3"/>
      <c r="AB64" s="3"/>
      <c r="AC64" s="3"/>
      <c r="AD64" s="3"/>
      <c r="AE64" s="3"/>
      <c r="AF64" s="3"/>
    </row>
    <row r="65" spans="1:32" x14ac:dyDescent="0.2">
      <c r="A65" s="46"/>
      <c r="B65" s="47"/>
      <c r="C65" s="33"/>
      <c r="D65" s="33"/>
      <c r="E65" s="33"/>
      <c r="F65" s="33"/>
      <c r="G65" s="33"/>
      <c r="H65" s="33"/>
      <c r="I65" s="33"/>
      <c r="J65" s="33"/>
      <c r="K65" s="112"/>
      <c r="L65" s="25" t="s">
        <v>173</v>
      </c>
      <c r="M65" s="26">
        <v>5182.8079800000005</v>
      </c>
      <c r="N65" s="26">
        <v>5067.1729500000001</v>
      </c>
      <c r="O65" s="150">
        <v>3741.1</v>
      </c>
      <c r="P65" s="1">
        <v>3600.2</v>
      </c>
      <c r="Q65" s="1">
        <v>10729.7</v>
      </c>
      <c r="R65" s="1">
        <v>10729.7</v>
      </c>
      <c r="T65" s="3"/>
      <c r="U65" s="3"/>
      <c r="V65" s="3"/>
      <c r="W65" s="3"/>
      <c r="X65" s="3"/>
      <c r="Y65" s="3"/>
      <c r="AA65" s="3"/>
      <c r="AB65" s="3"/>
      <c r="AC65" s="3"/>
      <c r="AD65" s="3"/>
      <c r="AE65" s="3"/>
      <c r="AF65" s="3"/>
    </row>
    <row r="66" spans="1:32" ht="117" customHeight="1" x14ac:dyDescent="0.2">
      <c r="A66" s="44" t="s">
        <v>181</v>
      </c>
      <c r="B66" s="48" t="s">
        <v>182</v>
      </c>
      <c r="C66" s="33" t="s">
        <v>52</v>
      </c>
      <c r="D66" s="33" t="s">
        <v>183</v>
      </c>
      <c r="E66" s="33" t="s">
        <v>184</v>
      </c>
      <c r="F66" s="55" t="s">
        <v>185</v>
      </c>
      <c r="G66" s="55" t="s">
        <v>186</v>
      </c>
      <c r="H66" s="55" t="s">
        <v>187</v>
      </c>
      <c r="I66" s="33" t="s">
        <v>472</v>
      </c>
      <c r="J66" s="33" t="s">
        <v>473</v>
      </c>
      <c r="K66" s="112" t="s">
        <v>474</v>
      </c>
      <c r="L66" s="130"/>
      <c r="M66" s="151">
        <f>M67</f>
        <v>112680.30583</v>
      </c>
      <c r="N66" s="151">
        <f t="shared" ref="N66:R66" si="23">N67</f>
        <v>106850.78329000001</v>
      </c>
      <c r="O66" s="151">
        <f t="shared" si="23"/>
        <v>135649.1</v>
      </c>
      <c r="P66" s="151">
        <f t="shared" si="23"/>
        <v>95698.9</v>
      </c>
      <c r="Q66" s="151">
        <f t="shared" si="23"/>
        <v>70357.600000000006</v>
      </c>
      <c r="R66" s="151">
        <f t="shared" si="23"/>
        <v>102968.2</v>
      </c>
      <c r="T66" s="3"/>
      <c r="U66" s="3"/>
      <c r="V66" s="3"/>
      <c r="W66" s="3"/>
      <c r="X66" s="3"/>
      <c r="Y66" s="3"/>
      <c r="AA66" s="3"/>
      <c r="AB66" s="3"/>
      <c r="AC66" s="3"/>
      <c r="AD66" s="3"/>
      <c r="AE66" s="3"/>
      <c r="AF66" s="3"/>
    </row>
    <row r="67" spans="1:32" ht="26.25" customHeight="1" x14ac:dyDescent="0.2">
      <c r="A67" s="46"/>
      <c r="B67" s="47"/>
      <c r="C67" s="33"/>
      <c r="D67" s="33"/>
      <c r="E67" s="33"/>
      <c r="F67" s="62"/>
      <c r="G67" s="62"/>
      <c r="H67" s="62"/>
      <c r="I67" s="33"/>
      <c r="J67" s="33"/>
      <c r="K67" s="112"/>
      <c r="L67" s="25" t="s">
        <v>173</v>
      </c>
      <c r="M67" s="149">
        <v>112680.30583</v>
      </c>
      <c r="N67" s="1">
        <v>106850.78329000001</v>
      </c>
      <c r="O67" s="1">
        <v>135649.1</v>
      </c>
      <c r="P67" s="1">
        <v>95698.9</v>
      </c>
      <c r="Q67" s="1">
        <v>70357.600000000006</v>
      </c>
      <c r="R67" s="1">
        <v>102968.2</v>
      </c>
      <c r="T67" s="3"/>
      <c r="U67" s="3"/>
      <c r="V67" s="3"/>
      <c r="W67" s="3"/>
      <c r="X67" s="3"/>
      <c r="Y67" s="3"/>
      <c r="AA67" s="3"/>
      <c r="AB67" s="3"/>
      <c r="AC67" s="3"/>
      <c r="AD67" s="3"/>
      <c r="AE67" s="3"/>
      <c r="AF67" s="3"/>
    </row>
    <row r="68" spans="1:32" ht="89.25" customHeight="1" x14ac:dyDescent="0.2">
      <c r="A68" s="44" t="s">
        <v>188</v>
      </c>
      <c r="B68" s="47" t="s">
        <v>189</v>
      </c>
      <c r="C68" s="40" t="s">
        <v>137</v>
      </c>
      <c r="D68" s="40" t="s">
        <v>190</v>
      </c>
      <c r="E68" s="40" t="s">
        <v>131</v>
      </c>
      <c r="F68" s="40"/>
      <c r="G68" s="40"/>
      <c r="H68" s="40"/>
      <c r="I68" s="40" t="s">
        <v>191</v>
      </c>
      <c r="J68" s="40" t="s">
        <v>139</v>
      </c>
      <c r="K68" s="108" t="s">
        <v>192</v>
      </c>
      <c r="L68" s="130"/>
      <c r="M68" s="26">
        <f>M69</f>
        <v>31440.558489999999</v>
      </c>
      <c r="N68" s="26">
        <f t="shared" ref="N68:R68" si="24">N69</f>
        <v>31426.593659999999</v>
      </c>
      <c r="O68" s="26">
        <f t="shared" si="24"/>
        <v>0</v>
      </c>
      <c r="P68" s="26">
        <f t="shared" si="24"/>
        <v>0</v>
      </c>
      <c r="Q68" s="26">
        <f t="shared" si="24"/>
        <v>0</v>
      </c>
      <c r="R68" s="26">
        <f t="shared" si="24"/>
        <v>0</v>
      </c>
      <c r="T68" s="3"/>
      <c r="U68" s="3"/>
      <c r="V68" s="3"/>
      <c r="W68" s="3"/>
      <c r="X68" s="3"/>
      <c r="Y68" s="3"/>
      <c r="AA68" s="3"/>
      <c r="AB68" s="3"/>
      <c r="AC68" s="3"/>
      <c r="AD68" s="3"/>
      <c r="AE68" s="3"/>
      <c r="AF68" s="3"/>
    </row>
    <row r="69" spans="1:32" x14ac:dyDescent="0.2">
      <c r="A69" s="45"/>
      <c r="B69" s="47"/>
      <c r="C69" s="40"/>
      <c r="D69" s="40"/>
      <c r="E69" s="40"/>
      <c r="F69" s="40"/>
      <c r="G69" s="40"/>
      <c r="H69" s="40"/>
      <c r="I69" s="40"/>
      <c r="J69" s="40"/>
      <c r="K69" s="108"/>
      <c r="L69" s="25" t="s">
        <v>173</v>
      </c>
      <c r="M69" s="26">
        <v>31440.558489999999</v>
      </c>
      <c r="N69" s="150">
        <v>31426.593659999999</v>
      </c>
      <c r="O69" s="1">
        <v>0</v>
      </c>
      <c r="P69" s="1">
        <v>0</v>
      </c>
      <c r="Q69" s="1">
        <v>0</v>
      </c>
      <c r="R69" s="1">
        <v>0</v>
      </c>
      <c r="T69" s="3"/>
      <c r="U69" s="3"/>
      <c r="V69" s="3"/>
      <c r="W69" s="3"/>
      <c r="X69" s="3"/>
      <c r="Y69" s="3"/>
      <c r="AA69" s="3"/>
      <c r="AB69" s="3"/>
      <c r="AC69" s="3"/>
      <c r="AD69" s="3"/>
      <c r="AE69" s="3"/>
      <c r="AF69" s="3"/>
    </row>
    <row r="70" spans="1:32" ht="336.75" customHeight="1" x14ac:dyDescent="0.2">
      <c r="A70" s="44" t="s">
        <v>527</v>
      </c>
      <c r="B70" s="48" t="s">
        <v>193</v>
      </c>
      <c r="C70" s="33" t="s">
        <v>194</v>
      </c>
      <c r="D70" s="33" t="s">
        <v>195</v>
      </c>
      <c r="E70" s="33" t="s">
        <v>196</v>
      </c>
      <c r="F70" s="55" t="s">
        <v>197</v>
      </c>
      <c r="G70" s="55" t="s">
        <v>198</v>
      </c>
      <c r="H70" s="55" t="s">
        <v>199</v>
      </c>
      <c r="I70" s="33" t="s">
        <v>475</v>
      </c>
      <c r="J70" s="33" t="s">
        <v>476</v>
      </c>
      <c r="K70" s="112" t="s">
        <v>477</v>
      </c>
      <c r="L70" s="130"/>
      <c r="M70" s="151">
        <f>M71</f>
        <v>4074.6</v>
      </c>
      <c r="N70" s="151">
        <f t="shared" ref="N70:R70" si="25">N71</f>
        <v>3933.5902000000001</v>
      </c>
      <c r="O70" s="151">
        <f t="shared" si="25"/>
        <v>3524.6</v>
      </c>
      <c r="P70" s="151">
        <f t="shared" si="25"/>
        <v>3607.4</v>
      </c>
      <c r="Q70" s="151">
        <f t="shared" si="25"/>
        <v>5881.5</v>
      </c>
      <c r="R70" s="151">
        <f t="shared" si="25"/>
        <v>4033.5</v>
      </c>
      <c r="T70" s="3"/>
      <c r="U70" s="3"/>
      <c r="V70" s="3"/>
      <c r="W70" s="3"/>
      <c r="X70" s="3"/>
      <c r="Y70" s="3"/>
      <c r="AA70" s="3"/>
      <c r="AB70" s="3"/>
      <c r="AC70" s="3"/>
      <c r="AD70" s="3"/>
      <c r="AE70" s="3"/>
      <c r="AF70" s="3"/>
    </row>
    <row r="71" spans="1:32" ht="129.75" customHeight="1" x14ac:dyDescent="0.2">
      <c r="A71" s="46"/>
      <c r="B71" s="47"/>
      <c r="C71" s="33"/>
      <c r="D71" s="33"/>
      <c r="E71" s="33"/>
      <c r="F71" s="62"/>
      <c r="G71" s="62"/>
      <c r="H71" s="62"/>
      <c r="I71" s="33"/>
      <c r="J71" s="33"/>
      <c r="K71" s="112"/>
      <c r="L71" s="25" t="s">
        <v>86</v>
      </c>
      <c r="M71" s="1">
        <v>4074.6</v>
      </c>
      <c r="N71" s="1">
        <v>3933.5902000000001</v>
      </c>
      <c r="O71" s="1">
        <v>3524.6</v>
      </c>
      <c r="P71" s="1">
        <f>3607.4</f>
        <v>3607.4</v>
      </c>
      <c r="Q71" s="1">
        <f>3607.4+2274.1</f>
        <v>5881.5</v>
      </c>
      <c r="R71" s="1">
        <f>3607.4+426.1</f>
        <v>4033.5</v>
      </c>
      <c r="T71" s="3"/>
      <c r="U71" s="3"/>
      <c r="V71" s="3"/>
      <c r="W71" s="3"/>
      <c r="X71" s="3"/>
      <c r="Y71" s="3"/>
      <c r="AA71" s="3"/>
      <c r="AB71" s="3"/>
      <c r="AC71" s="3"/>
      <c r="AD71" s="3"/>
      <c r="AE71" s="3"/>
      <c r="AF71" s="3"/>
    </row>
    <row r="72" spans="1:32" ht="113.25" customHeight="1" x14ac:dyDescent="0.2">
      <c r="A72" s="44" t="s">
        <v>200</v>
      </c>
      <c r="B72" s="48" t="s">
        <v>201</v>
      </c>
      <c r="C72" s="33" t="s">
        <v>202</v>
      </c>
      <c r="D72" s="33" t="s">
        <v>203</v>
      </c>
      <c r="E72" s="33" t="s">
        <v>204</v>
      </c>
      <c r="F72" s="55"/>
      <c r="G72" s="55"/>
      <c r="H72" s="55"/>
      <c r="I72" s="33" t="s">
        <v>478</v>
      </c>
      <c r="J72" s="33" t="s">
        <v>139</v>
      </c>
      <c r="K72" s="112" t="s">
        <v>192</v>
      </c>
      <c r="L72" s="130"/>
      <c r="M72" s="1">
        <f>M73</f>
        <v>2732.3</v>
      </c>
      <c r="N72" s="1">
        <f t="shared" ref="N72:R72" si="26">N73</f>
        <v>2516.2949199999998</v>
      </c>
      <c r="O72" s="1">
        <f t="shared" si="26"/>
        <v>3684.5</v>
      </c>
      <c r="P72" s="1">
        <f t="shared" si="26"/>
        <v>6187.1</v>
      </c>
      <c r="Q72" s="1">
        <f t="shared" si="26"/>
        <v>6058</v>
      </c>
      <c r="R72" s="1">
        <f t="shared" si="26"/>
        <v>6058</v>
      </c>
      <c r="T72" s="3"/>
      <c r="U72" s="3"/>
      <c r="V72" s="3"/>
      <c r="W72" s="3"/>
      <c r="X72" s="3"/>
      <c r="Y72" s="3"/>
      <c r="AA72" s="3"/>
      <c r="AB72" s="3"/>
      <c r="AC72" s="3"/>
      <c r="AD72" s="3"/>
      <c r="AE72" s="3"/>
      <c r="AF72" s="3"/>
    </row>
    <row r="73" spans="1:32" ht="16.5" customHeight="1" x14ac:dyDescent="0.2">
      <c r="A73" s="54"/>
      <c r="B73" s="47"/>
      <c r="C73" s="33"/>
      <c r="D73" s="33"/>
      <c r="E73" s="33"/>
      <c r="F73" s="62"/>
      <c r="G73" s="62"/>
      <c r="H73" s="62"/>
      <c r="I73" s="33"/>
      <c r="J73" s="33"/>
      <c r="K73" s="112"/>
      <c r="L73" s="25" t="s">
        <v>205</v>
      </c>
      <c r="M73" s="1">
        <v>2732.3</v>
      </c>
      <c r="N73" s="1">
        <v>2516.2949199999998</v>
      </c>
      <c r="O73" s="1">
        <v>3684.5</v>
      </c>
      <c r="P73" s="1">
        <v>6187.1</v>
      </c>
      <c r="Q73" s="1">
        <v>6058</v>
      </c>
      <c r="R73" s="1">
        <v>6058</v>
      </c>
      <c r="T73" s="3"/>
      <c r="U73" s="3"/>
      <c r="V73" s="3"/>
      <c r="W73" s="3"/>
      <c r="X73" s="3"/>
      <c r="Y73" s="3"/>
      <c r="AA73" s="3"/>
      <c r="AB73" s="3"/>
      <c r="AC73" s="3"/>
      <c r="AD73" s="3"/>
      <c r="AE73" s="3"/>
      <c r="AF73" s="3"/>
    </row>
    <row r="74" spans="1:32" ht="57.75" customHeight="1" x14ac:dyDescent="0.2">
      <c r="A74" s="77" t="s">
        <v>206</v>
      </c>
      <c r="B74" s="47" t="s">
        <v>207</v>
      </c>
      <c r="C74" s="33" t="s">
        <v>208</v>
      </c>
      <c r="D74" s="33" t="s">
        <v>209</v>
      </c>
      <c r="E74" s="33" t="s">
        <v>210</v>
      </c>
      <c r="F74" s="33"/>
      <c r="G74" s="33"/>
      <c r="H74" s="33"/>
      <c r="I74" s="33" t="s">
        <v>478</v>
      </c>
      <c r="J74" s="33" t="s">
        <v>139</v>
      </c>
      <c r="K74" s="112" t="s">
        <v>192</v>
      </c>
      <c r="L74" s="130"/>
      <c r="M74" s="1">
        <f>M75</f>
        <v>48082.8</v>
      </c>
      <c r="N74" s="1">
        <f t="shared" ref="N74:R74" si="27">N75</f>
        <v>47661.832409999995</v>
      </c>
      <c r="O74" s="1">
        <f t="shared" si="27"/>
        <v>62613.599999999999</v>
      </c>
      <c r="P74" s="1">
        <f t="shared" si="27"/>
        <v>63386.400000000001</v>
      </c>
      <c r="Q74" s="1">
        <f t="shared" si="27"/>
        <v>63386.400000000001</v>
      </c>
      <c r="R74" s="1">
        <f t="shared" si="27"/>
        <v>63386.400000000001</v>
      </c>
      <c r="T74" s="3"/>
      <c r="U74" s="3"/>
      <c r="V74" s="3"/>
      <c r="W74" s="3"/>
      <c r="X74" s="3"/>
      <c r="Y74" s="3"/>
      <c r="AA74" s="3"/>
      <c r="AB74" s="3"/>
      <c r="AC74" s="3"/>
      <c r="AD74" s="3"/>
      <c r="AE74" s="3"/>
      <c r="AF74" s="3"/>
    </row>
    <row r="75" spans="1:32" ht="23.25" customHeight="1" x14ac:dyDescent="0.2">
      <c r="A75" s="77"/>
      <c r="B75" s="47"/>
      <c r="C75" s="33"/>
      <c r="D75" s="33"/>
      <c r="E75" s="33"/>
      <c r="F75" s="33"/>
      <c r="G75" s="33"/>
      <c r="H75" s="33"/>
      <c r="I75" s="33"/>
      <c r="J75" s="33"/>
      <c r="K75" s="112"/>
      <c r="L75" s="25" t="s">
        <v>205</v>
      </c>
      <c r="M75" s="1">
        <v>48082.8</v>
      </c>
      <c r="N75" s="1">
        <v>47661.832409999995</v>
      </c>
      <c r="O75" s="1">
        <v>62613.599999999999</v>
      </c>
      <c r="P75" s="1">
        <v>63386.400000000001</v>
      </c>
      <c r="Q75" s="1">
        <v>63386.400000000001</v>
      </c>
      <c r="R75" s="1">
        <v>63386.400000000001</v>
      </c>
      <c r="T75" s="3"/>
      <c r="U75" s="3"/>
      <c r="V75" s="3"/>
      <c r="W75" s="3"/>
      <c r="X75" s="3"/>
      <c r="Y75" s="3"/>
      <c r="AA75" s="3"/>
      <c r="AB75" s="3"/>
      <c r="AC75" s="3"/>
      <c r="AD75" s="3"/>
      <c r="AE75" s="3"/>
      <c r="AF75" s="3"/>
    </row>
    <row r="76" spans="1:32" ht="51" customHeight="1" x14ac:dyDescent="0.2">
      <c r="A76" s="77" t="s">
        <v>211</v>
      </c>
      <c r="B76" s="74">
        <v>2552</v>
      </c>
      <c r="C76" s="33" t="s">
        <v>212</v>
      </c>
      <c r="D76" s="33" t="s">
        <v>213</v>
      </c>
      <c r="E76" s="33" t="s">
        <v>184</v>
      </c>
      <c r="F76" s="78" t="s">
        <v>510</v>
      </c>
      <c r="G76" s="101" t="s">
        <v>502</v>
      </c>
      <c r="H76" s="89" t="s">
        <v>511</v>
      </c>
      <c r="I76" s="78" t="s">
        <v>214</v>
      </c>
      <c r="J76" s="33" t="s">
        <v>215</v>
      </c>
      <c r="K76" s="112" t="s">
        <v>216</v>
      </c>
      <c r="L76" s="25"/>
      <c r="M76" s="1">
        <f>M77</f>
        <v>782.1</v>
      </c>
      <c r="N76" s="1">
        <f t="shared" ref="N76:R76" si="28">N77</f>
        <v>769.07600000000002</v>
      </c>
      <c r="O76" s="1">
        <f t="shared" si="28"/>
        <v>0</v>
      </c>
      <c r="P76" s="1">
        <f t="shared" si="28"/>
        <v>0</v>
      </c>
      <c r="Q76" s="1">
        <f t="shared" si="28"/>
        <v>0</v>
      </c>
      <c r="R76" s="1">
        <f t="shared" si="28"/>
        <v>0</v>
      </c>
      <c r="T76" s="3"/>
      <c r="U76" s="3"/>
      <c r="V76" s="3"/>
      <c r="W76" s="3"/>
      <c r="X76" s="3"/>
      <c r="Y76" s="3"/>
      <c r="AA76" s="3"/>
      <c r="AB76" s="3"/>
      <c r="AC76" s="3"/>
      <c r="AD76" s="3"/>
      <c r="AE76" s="3"/>
      <c r="AF76" s="3"/>
    </row>
    <row r="77" spans="1:32" ht="17.25" customHeight="1" x14ac:dyDescent="0.2">
      <c r="A77" s="77"/>
      <c r="B77" s="48"/>
      <c r="C77" s="33"/>
      <c r="D77" s="33"/>
      <c r="E77" s="33"/>
      <c r="F77" s="79"/>
      <c r="G77" s="79"/>
      <c r="H77" s="62"/>
      <c r="I77" s="79"/>
      <c r="J77" s="33"/>
      <c r="K77" s="112"/>
      <c r="L77" s="25" t="s">
        <v>217</v>
      </c>
      <c r="M77" s="1">
        <v>782.1</v>
      </c>
      <c r="N77" s="1">
        <v>769.07600000000002</v>
      </c>
      <c r="O77" s="1">
        <v>0</v>
      </c>
      <c r="P77" s="1">
        <v>0</v>
      </c>
      <c r="Q77" s="1">
        <v>0</v>
      </c>
      <c r="R77" s="1">
        <v>0</v>
      </c>
      <c r="T77" s="3"/>
      <c r="U77" s="3"/>
      <c r="V77" s="3"/>
      <c r="W77" s="3"/>
      <c r="X77" s="3"/>
      <c r="Y77" s="3"/>
      <c r="AA77" s="3"/>
      <c r="AB77" s="3"/>
      <c r="AC77" s="3"/>
      <c r="AD77" s="3"/>
      <c r="AE77" s="3"/>
      <c r="AF77" s="3"/>
    </row>
    <row r="78" spans="1:32" ht="50.25" customHeight="1" x14ac:dyDescent="0.2">
      <c r="A78" s="53" t="s">
        <v>218</v>
      </c>
      <c r="B78" s="47" t="s">
        <v>219</v>
      </c>
      <c r="C78" s="33" t="s">
        <v>212</v>
      </c>
      <c r="D78" s="33" t="s">
        <v>213</v>
      </c>
      <c r="E78" s="33" t="s">
        <v>184</v>
      </c>
      <c r="F78" s="33" t="s">
        <v>220</v>
      </c>
      <c r="G78" s="33" t="s">
        <v>221</v>
      </c>
      <c r="H78" s="33" t="s">
        <v>57</v>
      </c>
      <c r="I78" s="33" t="s">
        <v>214</v>
      </c>
      <c r="J78" s="33" t="s">
        <v>139</v>
      </c>
      <c r="K78" s="112" t="s">
        <v>216</v>
      </c>
      <c r="L78" s="130"/>
      <c r="M78" s="1">
        <f>M79</f>
        <v>4540.3999999999996</v>
      </c>
      <c r="N78" s="1">
        <f t="shared" ref="N78:R78" si="29">N79</f>
        <v>4540.3157899999997</v>
      </c>
      <c r="O78" s="1">
        <f t="shared" si="29"/>
        <v>4536.6000000000004</v>
      </c>
      <c r="P78" s="1">
        <f t="shared" si="29"/>
        <v>0</v>
      </c>
      <c r="Q78" s="1">
        <f t="shared" si="29"/>
        <v>0</v>
      </c>
      <c r="R78" s="1">
        <f t="shared" si="29"/>
        <v>0</v>
      </c>
      <c r="T78" s="3"/>
      <c r="U78" s="3"/>
      <c r="V78" s="3"/>
      <c r="W78" s="3"/>
      <c r="X78" s="3"/>
      <c r="Y78" s="3"/>
      <c r="AA78" s="3"/>
      <c r="AB78" s="3"/>
      <c r="AC78" s="3"/>
      <c r="AD78" s="3"/>
      <c r="AE78" s="3"/>
      <c r="AF78" s="3"/>
    </row>
    <row r="79" spans="1:32" ht="25.5" customHeight="1" x14ac:dyDescent="0.2">
      <c r="A79" s="53"/>
      <c r="B79" s="47"/>
      <c r="C79" s="33"/>
      <c r="D79" s="33"/>
      <c r="E79" s="33"/>
      <c r="F79" s="33"/>
      <c r="G79" s="33"/>
      <c r="H79" s="33"/>
      <c r="I79" s="33"/>
      <c r="J79" s="33"/>
      <c r="K79" s="112"/>
      <c r="L79" s="25" t="s">
        <v>86</v>
      </c>
      <c r="M79" s="1">
        <v>4540.3999999999996</v>
      </c>
      <c r="N79" s="1">
        <v>4540.3157899999997</v>
      </c>
      <c r="O79" s="1">
        <v>4536.6000000000004</v>
      </c>
      <c r="P79" s="1">
        <v>0</v>
      </c>
      <c r="Q79" s="1">
        <v>0</v>
      </c>
      <c r="R79" s="1">
        <v>0</v>
      </c>
      <c r="T79" s="3"/>
      <c r="U79" s="3"/>
      <c r="V79" s="3"/>
      <c r="W79" s="3"/>
      <c r="X79" s="3"/>
      <c r="Y79" s="3"/>
      <c r="AA79" s="3"/>
      <c r="AB79" s="3"/>
      <c r="AC79" s="3"/>
      <c r="AD79" s="3"/>
      <c r="AE79" s="3"/>
      <c r="AF79" s="3"/>
    </row>
    <row r="80" spans="1:32" ht="255.75" customHeight="1" x14ac:dyDescent="0.2">
      <c r="A80" s="45" t="s">
        <v>222</v>
      </c>
      <c r="B80" s="48" t="s">
        <v>223</v>
      </c>
      <c r="C80" s="49" t="s">
        <v>547</v>
      </c>
      <c r="D80" s="52" t="s">
        <v>224</v>
      </c>
      <c r="E80" s="52" t="s">
        <v>225</v>
      </c>
      <c r="F80" s="50" t="s">
        <v>548</v>
      </c>
      <c r="G80" s="52" t="s">
        <v>226</v>
      </c>
      <c r="H80" s="52" t="s">
        <v>227</v>
      </c>
      <c r="I80" s="50" t="s">
        <v>551</v>
      </c>
      <c r="J80" s="49" t="s">
        <v>457</v>
      </c>
      <c r="K80" s="124" t="s">
        <v>458</v>
      </c>
      <c r="L80" s="130"/>
      <c r="M80" s="1">
        <f>M81+M82+M83+M84+M85</f>
        <v>6759.5</v>
      </c>
      <c r="N80" s="1">
        <f t="shared" ref="N80:R80" si="30">N81+N82+N83+N84+N85</f>
        <v>6755.0579999999991</v>
      </c>
      <c r="O80" s="1">
        <f t="shared" si="30"/>
        <v>6188.4000000000005</v>
      </c>
      <c r="P80" s="1">
        <f t="shared" si="30"/>
        <v>12129.9</v>
      </c>
      <c r="Q80" s="1">
        <f t="shared" si="30"/>
        <v>12129.9</v>
      </c>
      <c r="R80" s="1">
        <f t="shared" si="30"/>
        <v>12129.9</v>
      </c>
      <c r="T80" s="3"/>
      <c r="U80" s="3"/>
      <c r="V80" s="3"/>
      <c r="W80" s="3"/>
      <c r="X80" s="3"/>
      <c r="Y80" s="3"/>
      <c r="AA80" s="3"/>
      <c r="AB80" s="3"/>
      <c r="AC80" s="3"/>
      <c r="AD80" s="3"/>
      <c r="AE80" s="3"/>
      <c r="AF80" s="3"/>
    </row>
    <row r="81" spans="1:32" x14ac:dyDescent="0.2">
      <c r="A81" s="45"/>
      <c r="B81" s="47"/>
      <c r="C81" s="40"/>
      <c r="D81" s="40"/>
      <c r="E81" s="40"/>
      <c r="F81" s="51"/>
      <c r="G81" s="40"/>
      <c r="H81" s="40"/>
      <c r="I81" s="51"/>
      <c r="J81" s="40"/>
      <c r="K81" s="108"/>
      <c r="L81" s="25" t="s">
        <v>87</v>
      </c>
      <c r="M81" s="1">
        <v>731</v>
      </c>
      <c r="N81" s="1">
        <v>731</v>
      </c>
      <c r="O81" s="1">
        <v>0</v>
      </c>
      <c r="P81" s="1">
        <v>500</v>
      </c>
      <c r="Q81" s="1">
        <v>500</v>
      </c>
      <c r="R81" s="1">
        <v>500</v>
      </c>
      <c r="T81" s="3"/>
      <c r="U81" s="3"/>
      <c r="V81" s="3"/>
      <c r="W81" s="3"/>
      <c r="X81" s="3"/>
      <c r="Y81" s="3"/>
      <c r="AA81" s="3"/>
      <c r="AB81" s="3"/>
      <c r="AC81" s="3"/>
      <c r="AD81" s="3"/>
      <c r="AE81" s="3"/>
      <c r="AF81" s="3"/>
    </row>
    <row r="82" spans="1:32" x14ac:dyDescent="0.2">
      <c r="A82" s="45"/>
      <c r="B82" s="47"/>
      <c r="C82" s="40"/>
      <c r="D82" s="40"/>
      <c r="E82" s="40"/>
      <c r="F82" s="51"/>
      <c r="G82" s="40"/>
      <c r="H82" s="40"/>
      <c r="I82" s="51"/>
      <c r="J82" s="40"/>
      <c r="K82" s="108"/>
      <c r="L82" s="25" t="s">
        <v>134</v>
      </c>
      <c r="M82" s="1">
        <v>2071.5</v>
      </c>
      <c r="N82" s="1">
        <v>2071.5</v>
      </c>
      <c r="O82" s="1">
        <v>2670</v>
      </c>
      <c r="P82" s="1">
        <v>5983</v>
      </c>
      <c r="Q82" s="1">
        <v>5983</v>
      </c>
      <c r="R82" s="1">
        <v>5983</v>
      </c>
      <c r="T82" s="3"/>
      <c r="U82" s="3"/>
      <c r="V82" s="3"/>
      <c r="W82" s="3"/>
      <c r="X82" s="3"/>
      <c r="Y82" s="3"/>
      <c r="AA82" s="3"/>
      <c r="AB82" s="3"/>
      <c r="AC82" s="3"/>
      <c r="AD82" s="3"/>
      <c r="AE82" s="3"/>
      <c r="AF82" s="3"/>
    </row>
    <row r="83" spans="1:32" x14ac:dyDescent="0.2">
      <c r="A83" s="45"/>
      <c r="B83" s="47"/>
      <c r="C83" s="40"/>
      <c r="D83" s="40"/>
      <c r="E83" s="40"/>
      <c r="F83" s="51"/>
      <c r="G83" s="40"/>
      <c r="H83" s="40"/>
      <c r="I83" s="51"/>
      <c r="J83" s="40"/>
      <c r="K83" s="108"/>
      <c r="L83" s="25" t="s">
        <v>88</v>
      </c>
      <c r="M83" s="1">
        <v>1005</v>
      </c>
      <c r="N83" s="1">
        <v>1005</v>
      </c>
      <c r="O83" s="1">
        <v>0</v>
      </c>
      <c r="P83" s="1">
        <v>0</v>
      </c>
      <c r="Q83" s="1">
        <v>0</v>
      </c>
      <c r="R83" s="1">
        <v>0</v>
      </c>
      <c r="T83" s="3"/>
      <c r="U83" s="3"/>
      <c r="V83" s="3"/>
      <c r="W83" s="3"/>
      <c r="X83" s="3"/>
      <c r="Y83" s="3"/>
      <c r="AA83" s="3"/>
      <c r="AB83" s="3"/>
      <c r="AC83" s="3"/>
      <c r="AD83" s="3"/>
      <c r="AE83" s="3"/>
      <c r="AF83" s="3"/>
    </row>
    <row r="84" spans="1:32" x14ac:dyDescent="0.2">
      <c r="A84" s="45"/>
      <c r="B84" s="47"/>
      <c r="C84" s="40"/>
      <c r="D84" s="40"/>
      <c r="E84" s="40"/>
      <c r="F84" s="51"/>
      <c r="G84" s="40"/>
      <c r="H84" s="40"/>
      <c r="I84" s="51"/>
      <c r="J84" s="40"/>
      <c r="K84" s="108"/>
      <c r="L84" s="25" t="s">
        <v>228</v>
      </c>
      <c r="M84" s="1">
        <v>1757.3</v>
      </c>
      <c r="N84" s="1">
        <v>1757.248</v>
      </c>
      <c r="O84" s="1">
        <v>2984.8</v>
      </c>
      <c r="P84" s="1">
        <v>4800</v>
      </c>
      <c r="Q84" s="1">
        <v>4800</v>
      </c>
      <c r="R84" s="1">
        <v>4800</v>
      </c>
      <c r="T84" s="3"/>
      <c r="U84" s="3"/>
      <c r="V84" s="3"/>
      <c r="W84" s="3"/>
      <c r="X84" s="3"/>
      <c r="Y84" s="3"/>
      <c r="AA84" s="3"/>
      <c r="AB84" s="3"/>
      <c r="AC84" s="3"/>
      <c r="AD84" s="3"/>
      <c r="AE84" s="3"/>
      <c r="AF84" s="3"/>
    </row>
    <row r="85" spans="1:32" x14ac:dyDescent="0.2">
      <c r="A85" s="46"/>
      <c r="B85" s="47"/>
      <c r="C85" s="40"/>
      <c r="D85" s="40"/>
      <c r="E85" s="40"/>
      <c r="F85" s="51"/>
      <c r="G85" s="40"/>
      <c r="H85" s="40"/>
      <c r="I85" s="51"/>
      <c r="J85" s="40"/>
      <c r="K85" s="108"/>
      <c r="L85" s="25" t="s">
        <v>89</v>
      </c>
      <c r="M85" s="1">
        <v>1194.7</v>
      </c>
      <c r="N85" s="1">
        <v>1190.31</v>
      </c>
      <c r="O85" s="1">
        <v>533.6</v>
      </c>
      <c r="P85" s="1">
        <v>846.9</v>
      </c>
      <c r="Q85" s="1">
        <v>846.9</v>
      </c>
      <c r="R85" s="1">
        <v>846.9</v>
      </c>
      <c r="T85" s="3"/>
      <c r="U85" s="3"/>
      <c r="V85" s="3"/>
      <c r="W85" s="3"/>
      <c r="X85" s="3"/>
      <c r="Y85" s="3"/>
      <c r="AA85" s="3"/>
      <c r="AB85" s="3"/>
      <c r="AC85" s="3"/>
      <c r="AD85" s="3"/>
      <c r="AE85" s="3"/>
      <c r="AF85" s="3"/>
    </row>
    <row r="86" spans="1:32" ht="193.5" customHeight="1" x14ac:dyDescent="0.2">
      <c r="A86" s="44" t="s">
        <v>229</v>
      </c>
      <c r="B86" s="47" t="s">
        <v>230</v>
      </c>
      <c r="C86" s="43" t="s">
        <v>549</v>
      </c>
      <c r="D86" s="40" t="s">
        <v>231</v>
      </c>
      <c r="E86" s="40" t="s">
        <v>94</v>
      </c>
      <c r="F86" s="75" t="s">
        <v>550</v>
      </c>
      <c r="G86" s="40" t="s">
        <v>232</v>
      </c>
      <c r="H86" s="40" t="s">
        <v>233</v>
      </c>
      <c r="I86" s="51" t="s">
        <v>448</v>
      </c>
      <c r="J86" s="40" t="s">
        <v>234</v>
      </c>
      <c r="K86" s="108" t="s">
        <v>235</v>
      </c>
      <c r="L86" s="130"/>
      <c r="M86" s="1">
        <f>M87+M88</f>
        <v>80726.127999999997</v>
      </c>
      <c r="N86" s="1">
        <f t="shared" ref="N86:R86" si="31">N87+N88</f>
        <v>80424.208600000013</v>
      </c>
      <c r="O86" s="1">
        <f t="shared" si="31"/>
        <v>103928.7</v>
      </c>
      <c r="P86" s="1">
        <f t="shared" si="31"/>
        <v>104857.90000000001</v>
      </c>
      <c r="Q86" s="1">
        <f t="shared" si="31"/>
        <v>105907.90000000001</v>
      </c>
      <c r="R86" s="1">
        <f t="shared" si="31"/>
        <v>105907.90000000001</v>
      </c>
      <c r="T86" s="3"/>
      <c r="U86" s="3"/>
      <c r="V86" s="3"/>
      <c r="W86" s="3"/>
      <c r="X86" s="3"/>
      <c r="Y86" s="3"/>
      <c r="AA86" s="3"/>
      <c r="AB86" s="3"/>
      <c r="AC86" s="3"/>
      <c r="AD86" s="3"/>
      <c r="AE86" s="3"/>
      <c r="AF86" s="3"/>
    </row>
    <row r="87" spans="1:32" x14ac:dyDescent="0.2">
      <c r="A87" s="45"/>
      <c r="B87" s="47"/>
      <c r="C87" s="40"/>
      <c r="D87" s="40"/>
      <c r="E87" s="40"/>
      <c r="F87" s="75"/>
      <c r="G87" s="40"/>
      <c r="H87" s="40"/>
      <c r="I87" s="76"/>
      <c r="J87" s="40"/>
      <c r="K87" s="108"/>
      <c r="L87" s="25" t="s">
        <v>236</v>
      </c>
      <c r="M87" s="1">
        <v>12123.3</v>
      </c>
      <c r="N87" s="1">
        <v>12123.25009</v>
      </c>
      <c r="O87" s="1">
        <v>15031</v>
      </c>
      <c r="P87" s="1">
        <v>12173.3</v>
      </c>
      <c r="Q87" s="1">
        <v>12223.3</v>
      </c>
      <c r="R87" s="1">
        <v>12223.3</v>
      </c>
      <c r="T87" s="3"/>
      <c r="U87" s="3"/>
      <c r="V87" s="3"/>
      <c r="W87" s="3"/>
      <c r="X87" s="3"/>
      <c r="Y87" s="3"/>
      <c r="AA87" s="3"/>
      <c r="AB87" s="3"/>
      <c r="AC87" s="3"/>
      <c r="AD87" s="3"/>
      <c r="AE87" s="3"/>
      <c r="AF87" s="3"/>
    </row>
    <row r="88" spans="1:32" x14ac:dyDescent="0.2">
      <c r="A88" s="46"/>
      <c r="B88" s="47"/>
      <c r="C88" s="40"/>
      <c r="D88" s="40"/>
      <c r="E88" s="40"/>
      <c r="F88" s="75"/>
      <c r="G88" s="40"/>
      <c r="H88" s="40"/>
      <c r="I88" s="76"/>
      <c r="J88" s="40"/>
      <c r="K88" s="108"/>
      <c r="L88" s="25" t="s">
        <v>87</v>
      </c>
      <c r="M88" s="1">
        <v>68602.827999999994</v>
      </c>
      <c r="N88" s="1">
        <v>68300.958510000011</v>
      </c>
      <c r="O88" s="1">
        <v>88897.7</v>
      </c>
      <c r="P88" s="1">
        <v>92684.6</v>
      </c>
      <c r="Q88" s="1">
        <v>93684.6</v>
      </c>
      <c r="R88" s="1">
        <v>93684.6</v>
      </c>
      <c r="T88" s="3"/>
      <c r="U88" s="3"/>
      <c r="V88" s="3"/>
      <c r="W88" s="3"/>
      <c r="X88" s="3"/>
      <c r="Y88" s="3"/>
      <c r="AA88" s="3"/>
      <c r="AB88" s="3"/>
      <c r="AC88" s="3"/>
      <c r="AD88" s="3"/>
      <c r="AE88" s="3"/>
      <c r="AF88" s="3"/>
    </row>
    <row r="89" spans="1:32" ht="125.25" customHeight="1" x14ac:dyDescent="0.2">
      <c r="A89" s="44" t="s">
        <v>237</v>
      </c>
      <c r="B89" s="47" t="s">
        <v>238</v>
      </c>
      <c r="C89" s="33" t="s">
        <v>239</v>
      </c>
      <c r="D89" s="33" t="s">
        <v>240</v>
      </c>
      <c r="E89" s="33" t="s">
        <v>241</v>
      </c>
      <c r="F89" s="33" t="s">
        <v>242</v>
      </c>
      <c r="G89" s="33" t="s">
        <v>243</v>
      </c>
      <c r="H89" s="33" t="s">
        <v>244</v>
      </c>
      <c r="I89" s="32" t="s">
        <v>479</v>
      </c>
      <c r="J89" s="33" t="s">
        <v>454</v>
      </c>
      <c r="K89" s="112" t="s">
        <v>192</v>
      </c>
      <c r="L89" s="130"/>
      <c r="M89" s="1">
        <f>M90</f>
        <v>501.54</v>
      </c>
      <c r="N89" s="1">
        <f t="shared" ref="N89:R89" si="32">N90</f>
        <v>501.46857</v>
      </c>
      <c r="O89" s="1">
        <f t="shared" si="32"/>
        <v>1186.2</v>
      </c>
      <c r="P89" s="1">
        <f t="shared" si="32"/>
        <v>480</v>
      </c>
      <c r="Q89" s="1">
        <f t="shared" si="32"/>
        <v>478.8</v>
      </c>
      <c r="R89" s="1">
        <f t="shared" si="32"/>
        <v>480</v>
      </c>
      <c r="T89" s="3"/>
      <c r="U89" s="3"/>
      <c r="V89" s="3"/>
      <c r="W89" s="3"/>
      <c r="X89" s="3"/>
      <c r="Y89" s="3"/>
      <c r="AA89" s="3"/>
      <c r="AB89" s="3"/>
      <c r="AC89" s="3"/>
      <c r="AD89" s="3"/>
      <c r="AE89" s="3"/>
      <c r="AF89" s="3"/>
    </row>
    <row r="90" spans="1:32" ht="28.5" customHeight="1" x14ac:dyDescent="0.2">
      <c r="A90" s="46"/>
      <c r="B90" s="47"/>
      <c r="C90" s="33"/>
      <c r="D90" s="33"/>
      <c r="E90" s="33"/>
      <c r="F90" s="33"/>
      <c r="G90" s="33"/>
      <c r="H90" s="33"/>
      <c r="I90" s="33"/>
      <c r="J90" s="33"/>
      <c r="K90" s="112"/>
      <c r="L90" s="25" t="s">
        <v>245</v>
      </c>
      <c r="M90" s="1">
        <v>501.54</v>
      </c>
      <c r="N90" s="1">
        <v>501.46857</v>
      </c>
      <c r="O90" s="1">
        <v>1186.2</v>
      </c>
      <c r="P90" s="1">
        <v>480</v>
      </c>
      <c r="Q90" s="1">
        <v>478.8</v>
      </c>
      <c r="R90" s="1">
        <v>480</v>
      </c>
      <c r="T90" s="3"/>
      <c r="U90" s="3"/>
      <c r="V90" s="3"/>
      <c r="W90" s="3"/>
      <c r="X90" s="3"/>
      <c r="Y90" s="3"/>
      <c r="AA90" s="3"/>
      <c r="AB90" s="3"/>
      <c r="AC90" s="3"/>
      <c r="AD90" s="3"/>
      <c r="AE90" s="3"/>
      <c r="AF90" s="3"/>
    </row>
    <row r="91" spans="1:32" ht="51" x14ac:dyDescent="0.2">
      <c r="A91" s="18" t="s">
        <v>515</v>
      </c>
      <c r="B91" s="29" t="s">
        <v>246</v>
      </c>
      <c r="C91" s="31"/>
      <c r="D91" s="31"/>
      <c r="E91" s="31"/>
      <c r="F91" s="31"/>
      <c r="G91" s="31"/>
      <c r="H91" s="31"/>
      <c r="I91" s="31"/>
      <c r="J91" s="31"/>
      <c r="K91" s="125"/>
      <c r="L91" s="24"/>
      <c r="M91" s="4">
        <f>M92+M99+M105+M107+M109+M113+M115+M118+M120+M122+M140+M142</f>
        <v>899137.41185999988</v>
      </c>
      <c r="N91" s="4">
        <f t="shared" ref="N91:R91" si="33">N92+N99+N105+N107+N109+N113+N115+N118+N120+N122+N140+N142</f>
        <v>887863.55147000006</v>
      </c>
      <c r="O91" s="4">
        <f t="shared" si="33"/>
        <v>878599.4</v>
      </c>
      <c r="P91" s="4">
        <f t="shared" si="33"/>
        <v>914828.3</v>
      </c>
      <c r="Q91" s="4">
        <f t="shared" si="33"/>
        <v>915643.9</v>
      </c>
      <c r="R91" s="4">
        <f t="shared" si="33"/>
        <v>918070.10000000009</v>
      </c>
      <c r="T91" s="3"/>
      <c r="U91" s="3"/>
      <c r="V91" s="3"/>
      <c r="W91" s="3"/>
      <c r="X91" s="3"/>
      <c r="Y91" s="3"/>
      <c r="AA91" s="3"/>
      <c r="AB91" s="3"/>
      <c r="AC91" s="3"/>
      <c r="AD91" s="3"/>
      <c r="AE91" s="3"/>
      <c r="AF91" s="3"/>
    </row>
    <row r="92" spans="1:32" ht="103.5" customHeight="1" x14ac:dyDescent="0.2">
      <c r="A92" s="44" t="s">
        <v>247</v>
      </c>
      <c r="B92" s="47" t="s">
        <v>248</v>
      </c>
      <c r="C92" s="33" t="s">
        <v>249</v>
      </c>
      <c r="D92" s="33" t="s">
        <v>250</v>
      </c>
      <c r="E92" s="33" t="s">
        <v>251</v>
      </c>
      <c r="F92" s="33" t="s">
        <v>252</v>
      </c>
      <c r="G92" s="33" t="s">
        <v>253</v>
      </c>
      <c r="H92" s="33" t="s">
        <v>254</v>
      </c>
      <c r="I92" s="32" t="s">
        <v>482</v>
      </c>
      <c r="J92" s="32" t="s">
        <v>481</v>
      </c>
      <c r="K92" s="121" t="s">
        <v>480</v>
      </c>
      <c r="L92" s="130"/>
      <c r="M92" s="152">
        <f>SUM(M93:M98)</f>
        <v>99401.74781999999</v>
      </c>
      <c r="N92" s="152">
        <f t="shared" ref="N92:R92" si="34">SUM(N93:N98)</f>
        <v>98132.871979999996</v>
      </c>
      <c r="O92" s="152">
        <f t="shared" si="34"/>
        <v>113140.19999999998</v>
      </c>
      <c r="P92" s="152">
        <f t="shared" si="34"/>
        <v>115632.50000000001</v>
      </c>
      <c r="Q92" s="152">
        <f t="shared" si="34"/>
        <v>115632.50000000001</v>
      </c>
      <c r="R92" s="152">
        <f t="shared" si="34"/>
        <v>117279.70000000001</v>
      </c>
      <c r="T92" s="3"/>
      <c r="U92" s="3"/>
      <c r="V92" s="3"/>
      <c r="W92" s="3"/>
      <c r="X92" s="3"/>
      <c r="Y92" s="3"/>
      <c r="AA92" s="3"/>
      <c r="AB92" s="3"/>
      <c r="AC92" s="3"/>
      <c r="AD92" s="3"/>
      <c r="AE92" s="3"/>
      <c r="AF92" s="3"/>
    </row>
    <row r="93" spans="1:32" x14ac:dyDescent="0.2">
      <c r="A93" s="45"/>
      <c r="B93" s="47"/>
      <c r="C93" s="33"/>
      <c r="D93" s="33"/>
      <c r="E93" s="33"/>
      <c r="F93" s="33"/>
      <c r="G93" s="33"/>
      <c r="H93" s="33"/>
      <c r="I93" s="32"/>
      <c r="J93" s="32"/>
      <c r="K93" s="121"/>
      <c r="L93" s="25" t="s">
        <v>255</v>
      </c>
      <c r="M93" s="1">
        <v>1670.377</v>
      </c>
      <c r="N93" s="1">
        <v>1528.55474</v>
      </c>
      <c r="O93" s="1">
        <v>2056.6999999999998</v>
      </c>
      <c r="P93" s="1">
        <v>1794.6</v>
      </c>
      <c r="Q93" s="1">
        <v>1794.6</v>
      </c>
      <c r="R93" s="1">
        <v>1794.6</v>
      </c>
      <c r="T93" s="3"/>
      <c r="U93" s="3"/>
      <c r="V93" s="3"/>
      <c r="W93" s="3"/>
      <c r="X93" s="3"/>
      <c r="Y93" s="3"/>
      <c r="AA93" s="3"/>
      <c r="AB93" s="3"/>
      <c r="AC93" s="3"/>
      <c r="AD93" s="3"/>
      <c r="AE93" s="3"/>
      <c r="AF93" s="3"/>
    </row>
    <row r="94" spans="1:32" x14ac:dyDescent="0.2">
      <c r="A94" s="45"/>
      <c r="B94" s="47"/>
      <c r="C94" s="33"/>
      <c r="D94" s="33"/>
      <c r="E94" s="33"/>
      <c r="F94" s="33"/>
      <c r="G94" s="33"/>
      <c r="H94" s="33"/>
      <c r="I94" s="32"/>
      <c r="J94" s="32"/>
      <c r="K94" s="121"/>
      <c r="L94" s="25" t="s">
        <v>256</v>
      </c>
      <c r="M94" s="1">
        <v>2559.3288199999997</v>
      </c>
      <c r="N94" s="1">
        <v>2558.4858399999998</v>
      </c>
      <c r="O94" s="1">
        <v>2866.2</v>
      </c>
      <c r="P94" s="1">
        <v>3058.2</v>
      </c>
      <c r="Q94" s="1">
        <v>3058.2</v>
      </c>
      <c r="R94" s="1">
        <v>3058.2</v>
      </c>
      <c r="T94" s="3"/>
      <c r="U94" s="3"/>
      <c r="V94" s="3"/>
      <c r="W94" s="3"/>
      <c r="X94" s="3"/>
      <c r="Y94" s="3"/>
      <c r="AA94" s="3"/>
      <c r="AB94" s="3"/>
      <c r="AC94" s="3"/>
      <c r="AD94" s="3"/>
      <c r="AE94" s="3"/>
      <c r="AF94" s="3"/>
    </row>
    <row r="95" spans="1:32" x14ac:dyDescent="0.2">
      <c r="A95" s="45"/>
      <c r="B95" s="47"/>
      <c r="C95" s="33"/>
      <c r="D95" s="33"/>
      <c r="E95" s="33"/>
      <c r="F95" s="33"/>
      <c r="G95" s="33"/>
      <c r="H95" s="33"/>
      <c r="I95" s="32"/>
      <c r="J95" s="32"/>
      <c r="K95" s="121"/>
      <c r="L95" s="25" t="s">
        <v>257</v>
      </c>
      <c r="M95" s="1">
        <v>70609.382239999992</v>
      </c>
      <c r="N95" s="1">
        <v>70104.097989999995</v>
      </c>
      <c r="O95" s="1">
        <f>82273.9+868.6</f>
        <v>83142.5</v>
      </c>
      <c r="P95" s="1">
        <v>84558.5</v>
      </c>
      <c r="Q95" s="1">
        <v>84558.5</v>
      </c>
      <c r="R95" s="1">
        <v>84558.5</v>
      </c>
      <c r="T95" s="3"/>
      <c r="U95" s="3"/>
      <c r="V95" s="3"/>
      <c r="W95" s="3"/>
      <c r="X95" s="3"/>
      <c r="Y95" s="3"/>
      <c r="AA95" s="3"/>
      <c r="AB95" s="3"/>
      <c r="AC95" s="3"/>
      <c r="AD95" s="3"/>
      <c r="AE95" s="3"/>
      <c r="AF95" s="3"/>
    </row>
    <row r="96" spans="1:32" x14ac:dyDescent="0.2">
      <c r="A96" s="45"/>
      <c r="B96" s="47"/>
      <c r="C96" s="33"/>
      <c r="D96" s="33"/>
      <c r="E96" s="33"/>
      <c r="F96" s="33"/>
      <c r="G96" s="33"/>
      <c r="H96" s="33"/>
      <c r="I96" s="32"/>
      <c r="J96" s="32"/>
      <c r="K96" s="121"/>
      <c r="L96" s="25" t="s">
        <v>258</v>
      </c>
      <c r="M96" s="1">
        <v>13361.244699999999</v>
      </c>
      <c r="N96" s="1">
        <v>13194.6739</v>
      </c>
      <c r="O96" s="1">
        <v>14051.9</v>
      </c>
      <c r="P96" s="1">
        <v>14786.8</v>
      </c>
      <c r="Q96" s="1">
        <v>14786.8</v>
      </c>
      <c r="R96" s="1">
        <v>14786.8</v>
      </c>
      <c r="T96" s="3"/>
      <c r="U96" s="3"/>
      <c r="V96" s="3"/>
      <c r="W96" s="3"/>
      <c r="X96" s="3"/>
      <c r="Y96" s="3"/>
      <c r="AA96" s="3"/>
      <c r="AB96" s="3"/>
      <c r="AC96" s="3"/>
      <c r="AD96" s="3"/>
      <c r="AE96" s="3"/>
      <c r="AF96" s="3"/>
    </row>
    <row r="97" spans="1:32" x14ac:dyDescent="0.2">
      <c r="A97" s="45"/>
      <c r="B97" s="47"/>
      <c r="C97" s="33"/>
      <c r="D97" s="33"/>
      <c r="E97" s="33"/>
      <c r="F97" s="33"/>
      <c r="G97" s="33"/>
      <c r="H97" s="33"/>
      <c r="I97" s="32"/>
      <c r="J97" s="32"/>
      <c r="K97" s="121"/>
      <c r="L97" s="25" t="s">
        <v>29</v>
      </c>
      <c r="M97" s="1">
        <v>501.43599999999998</v>
      </c>
      <c r="N97" s="1">
        <v>195.49682000000001</v>
      </c>
      <c r="O97" s="1">
        <v>622.5</v>
      </c>
      <c r="P97" s="1">
        <v>992.6</v>
      </c>
      <c r="Q97" s="1">
        <v>992.6</v>
      </c>
      <c r="R97" s="1">
        <v>992.6</v>
      </c>
      <c r="T97" s="3"/>
      <c r="U97" s="3"/>
      <c r="V97" s="3"/>
      <c r="W97" s="3"/>
      <c r="X97" s="3"/>
      <c r="Y97" s="3"/>
      <c r="AA97" s="3"/>
      <c r="AB97" s="3"/>
      <c r="AC97" s="3"/>
      <c r="AD97" s="3"/>
      <c r="AE97" s="3"/>
      <c r="AF97" s="3"/>
    </row>
    <row r="98" spans="1:32" x14ac:dyDescent="0.2">
      <c r="A98" s="46"/>
      <c r="B98" s="47"/>
      <c r="C98" s="33"/>
      <c r="D98" s="33"/>
      <c r="E98" s="33"/>
      <c r="F98" s="33"/>
      <c r="G98" s="33"/>
      <c r="H98" s="33"/>
      <c r="I98" s="32"/>
      <c r="J98" s="32"/>
      <c r="K98" s="121"/>
      <c r="L98" s="25" t="s">
        <v>134</v>
      </c>
      <c r="M98" s="1">
        <v>10699.97906</v>
      </c>
      <c r="N98" s="1">
        <v>10551.562689999999</v>
      </c>
      <c r="O98" s="1">
        <v>10400.4</v>
      </c>
      <c r="P98" s="1">
        <v>10441.799999999999</v>
      </c>
      <c r="Q98" s="1">
        <v>10441.799999999999</v>
      </c>
      <c r="R98" s="1">
        <v>12089</v>
      </c>
      <c r="T98" s="3"/>
      <c r="U98" s="3"/>
      <c r="V98" s="3"/>
      <c r="W98" s="3"/>
      <c r="X98" s="3"/>
      <c r="Y98" s="3"/>
      <c r="AA98" s="3"/>
      <c r="AB98" s="3"/>
      <c r="AC98" s="3"/>
      <c r="AD98" s="3"/>
      <c r="AE98" s="3"/>
      <c r="AF98" s="3"/>
    </row>
    <row r="99" spans="1:32" ht="115.5" customHeight="1" x14ac:dyDescent="0.2">
      <c r="A99" s="44" t="s">
        <v>259</v>
      </c>
      <c r="B99" s="47" t="s">
        <v>260</v>
      </c>
      <c r="C99" s="33" t="s">
        <v>261</v>
      </c>
      <c r="D99" s="33" t="s">
        <v>262</v>
      </c>
      <c r="E99" s="33" t="s">
        <v>263</v>
      </c>
      <c r="F99" s="33" t="s">
        <v>252</v>
      </c>
      <c r="G99" s="33" t="s">
        <v>253</v>
      </c>
      <c r="H99" s="33" t="s">
        <v>264</v>
      </c>
      <c r="I99" s="32" t="s">
        <v>484</v>
      </c>
      <c r="J99" s="32" t="s">
        <v>483</v>
      </c>
      <c r="K99" s="121" t="s">
        <v>485</v>
      </c>
      <c r="L99" s="130"/>
      <c r="M99" s="1">
        <f>SUM(M100:M104)</f>
        <v>322904.15986999997</v>
      </c>
      <c r="N99" s="1">
        <f t="shared" ref="N99:R99" si="35">SUM(N100:N104)</f>
        <v>321715.42897000001</v>
      </c>
      <c r="O99" s="1">
        <f t="shared" si="35"/>
        <v>352422.40000000002</v>
      </c>
      <c r="P99" s="1">
        <f t="shared" si="35"/>
        <v>377274.5</v>
      </c>
      <c r="Q99" s="1">
        <f t="shared" si="35"/>
        <v>377274.5</v>
      </c>
      <c r="R99" s="1">
        <f t="shared" si="35"/>
        <v>377274.5</v>
      </c>
      <c r="T99" s="3"/>
      <c r="U99" s="3"/>
      <c r="V99" s="3"/>
      <c r="W99" s="3"/>
      <c r="X99" s="3"/>
      <c r="Y99" s="3"/>
      <c r="AA99" s="3"/>
      <c r="AB99" s="3"/>
      <c r="AC99" s="3"/>
      <c r="AD99" s="3"/>
      <c r="AE99" s="3"/>
      <c r="AF99" s="3"/>
    </row>
    <row r="100" spans="1:32" x14ac:dyDescent="0.2">
      <c r="A100" s="45"/>
      <c r="B100" s="47"/>
      <c r="C100" s="33"/>
      <c r="D100" s="33"/>
      <c r="E100" s="33"/>
      <c r="F100" s="33"/>
      <c r="G100" s="33"/>
      <c r="H100" s="33"/>
      <c r="I100" s="32"/>
      <c r="J100" s="33"/>
      <c r="K100" s="121"/>
      <c r="L100" s="25" t="s">
        <v>255</v>
      </c>
      <c r="M100" s="1">
        <v>6287.9</v>
      </c>
      <c r="N100" s="1">
        <v>5518.4751699999997</v>
      </c>
      <c r="O100" s="1">
        <v>6413.7</v>
      </c>
      <c r="P100" s="1">
        <v>6468.9</v>
      </c>
      <c r="Q100" s="1">
        <v>6468.9</v>
      </c>
      <c r="R100" s="1">
        <v>6468.9</v>
      </c>
      <c r="T100" s="3"/>
      <c r="U100" s="3"/>
      <c r="V100" s="3"/>
      <c r="W100" s="3"/>
      <c r="X100" s="3"/>
      <c r="Y100" s="3"/>
      <c r="AA100" s="3"/>
      <c r="AB100" s="3"/>
      <c r="AC100" s="3"/>
      <c r="AD100" s="3"/>
      <c r="AE100" s="3"/>
      <c r="AF100" s="3"/>
    </row>
    <row r="101" spans="1:32" x14ac:dyDescent="0.2">
      <c r="A101" s="45"/>
      <c r="B101" s="47"/>
      <c r="C101" s="33"/>
      <c r="D101" s="33"/>
      <c r="E101" s="33"/>
      <c r="F101" s="33"/>
      <c r="G101" s="33"/>
      <c r="H101" s="33"/>
      <c r="I101" s="32"/>
      <c r="J101" s="33"/>
      <c r="K101" s="121"/>
      <c r="L101" s="25" t="s">
        <v>256</v>
      </c>
      <c r="M101" s="1">
        <v>9184.2305299999989</v>
      </c>
      <c r="N101" s="1">
        <v>9172.1668599999994</v>
      </c>
      <c r="O101" s="1">
        <v>9698.2999999999993</v>
      </c>
      <c r="P101" s="1">
        <v>10298</v>
      </c>
      <c r="Q101" s="1">
        <v>10298</v>
      </c>
      <c r="R101" s="1">
        <v>10298</v>
      </c>
      <c r="T101" s="3"/>
      <c r="U101" s="3"/>
      <c r="V101" s="3"/>
      <c r="W101" s="3"/>
      <c r="X101" s="3"/>
      <c r="Y101" s="3"/>
      <c r="AA101" s="3"/>
      <c r="AB101" s="3"/>
      <c r="AC101" s="3"/>
      <c r="AD101" s="3"/>
      <c r="AE101" s="3"/>
      <c r="AF101" s="3"/>
    </row>
    <row r="102" spans="1:32" x14ac:dyDescent="0.2">
      <c r="A102" s="45"/>
      <c r="B102" s="47"/>
      <c r="C102" s="33"/>
      <c r="D102" s="33"/>
      <c r="E102" s="33"/>
      <c r="F102" s="33"/>
      <c r="G102" s="33"/>
      <c r="H102" s="33"/>
      <c r="I102" s="32"/>
      <c r="J102" s="33"/>
      <c r="K102" s="121"/>
      <c r="L102" s="25" t="s">
        <v>257</v>
      </c>
      <c r="M102" s="1">
        <v>231287.73066999999</v>
      </c>
      <c r="N102" s="1">
        <v>231159.99361999999</v>
      </c>
      <c r="O102" s="1">
        <v>261903</v>
      </c>
      <c r="P102" s="1">
        <v>281608</v>
      </c>
      <c r="Q102" s="1">
        <v>281608</v>
      </c>
      <c r="R102" s="1">
        <v>281608</v>
      </c>
      <c r="T102" s="3"/>
      <c r="U102" s="3"/>
      <c r="V102" s="3"/>
      <c r="W102" s="3"/>
      <c r="X102" s="3"/>
      <c r="Y102" s="3"/>
      <c r="AA102" s="3"/>
      <c r="AB102" s="3"/>
      <c r="AC102" s="3"/>
      <c r="AD102" s="3"/>
      <c r="AE102" s="3"/>
      <c r="AF102" s="3"/>
    </row>
    <row r="103" spans="1:32" x14ac:dyDescent="0.2">
      <c r="A103" s="45"/>
      <c r="B103" s="47"/>
      <c r="C103" s="33"/>
      <c r="D103" s="33"/>
      <c r="E103" s="33"/>
      <c r="F103" s="33"/>
      <c r="G103" s="33"/>
      <c r="H103" s="33"/>
      <c r="I103" s="32"/>
      <c r="J103" s="33"/>
      <c r="K103" s="121"/>
      <c r="L103" s="25" t="s">
        <v>258</v>
      </c>
      <c r="M103" s="1">
        <v>42829.200830000002</v>
      </c>
      <c r="N103" s="1">
        <v>42579.863340000004</v>
      </c>
      <c r="O103" s="1">
        <v>44397.7</v>
      </c>
      <c r="P103" s="1">
        <v>46948</v>
      </c>
      <c r="Q103" s="1">
        <v>46948</v>
      </c>
      <c r="R103" s="1">
        <v>46948</v>
      </c>
      <c r="T103" s="3"/>
      <c r="U103" s="3"/>
      <c r="V103" s="3"/>
      <c r="W103" s="3"/>
      <c r="X103" s="3"/>
      <c r="Y103" s="3"/>
      <c r="AA103" s="3"/>
      <c r="AB103" s="3"/>
      <c r="AC103" s="3"/>
      <c r="AD103" s="3"/>
      <c r="AE103" s="3"/>
      <c r="AF103" s="3"/>
    </row>
    <row r="104" spans="1:32" x14ac:dyDescent="0.2">
      <c r="A104" s="54"/>
      <c r="B104" s="47"/>
      <c r="C104" s="33"/>
      <c r="D104" s="33"/>
      <c r="E104" s="33"/>
      <c r="F104" s="33"/>
      <c r="G104" s="33"/>
      <c r="H104" s="33"/>
      <c r="I104" s="32"/>
      <c r="J104" s="33"/>
      <c r="K104" s="121"/>
      <c r="L104" s="25" t="s">
        <v>134</v>
      </c>
      <c r="M104" s="1">
        <v>33315.097840000002</v>
      </c>
      <c r="N104" s="1">
        <v>33284.929980000001</v>
      </c>
      <c r="O104" s="1">
        <v>30009.7</v>
      </c>
      <c r="P104" s="1">
        <v>31951.599999999999</v>
      </c>
      <c r="Q104" s="1">
        <v>31951.599999999999</v>
      </c>
      <c r="R104" s="1">
        <v>31951.599999999999</v>
      </c>
      <c r="T104" s="3"/>
      <c r="U104" s="3"/>
      <c r="V104" s="3"/>
      <c r="W104" s="3"/>
      <c r="X104" s="3"/>
      <c r="Y104" s="3"/>
      <c r="AA104" s="3"/>
      <c r="AB104" s="3"/>
      <c r="AC104" s="3"/>
      <c r="AD104" s="3"/>
      <c r="AE104" s="3"/>
      <c r="AF104" s="3"/>
    </row>
    <row r="105" spans="1:32" ht="55.5" customHeight="1" x14ac:dyDescent="0.2">
      <c r="A105" s="53" t="s">
        <v>265</v>
      </c>
      <c r="B105" s="47" t="s">
        <v>266</v>
      </c>
      <c r="C105" s="33" t="s">
        <v>267</v>
      </c>
      <c r="D105" s="33" t="s">
        <v>268</v>
      </c>
      <c r="E105" s="33" t="s">
        <v>269</v>
      </c>
      <c r="F105" s="33"/>
      <c r="G105" s="33"/>
      <c r="H105" s="33"/>
      <c r="I105" s="32" t="s">
        <v>486</v>
      </c>
      <c r="J105" s="32" t="s">
        <v>454</v>
      </c>
      <c r="K105" s="121" t="s">
        <v>192</v>
      </c>
      <c r="L105" s="130"/>
      <c r="M105" s="1">
        <f>SUM(M106)</f>
        <v>280</v>
      </c>
      <c r="N105" s="1">
        <f t="shared" ref="N105:R105" si="36">SUM(N106)</f>
        <v>276.68711999999999</v>
      </c>
      <c r="O105" s="1">
        <f t="shared" si="36"/>
        <v>325</v>
      </c>
      <c r="P105" s="1">
        <f t="shared" si="36"/>
        <v>500</v>
      </c>
      <c r="Q105" s="1">
        <f t="shared" si="36"/>
        <v>500</v>
      </c>
      <c r="R105" s="1">
        <f t="shared" si="36"/>
        <v>500</v>
      </c>
      <c r="T105" s="3"/>
      <c r="U105" s="3"/>
      <c r="V105" s="3"/>
      <c r="W105" s="3"/>
      <c r="X105" s="3"/>
      <c r="Y105" s="3"/>
      <c r="AA105" s="3"/>
      <c r="AB105" s="3"/>
      <c r="AC105" s="3"/>
      <c r="AD105" s="3"/>
      <c r="AE105" s="3"/>
      <c r="AF105" s="3"/>
    </row>
    <row r="106" spans="1:32" x14ac:dyDescent="0.2">
      <c r="A106" s="53"/>
      <c r="B106" s="47"/>
      <c r="C106" s="33"/>
      <c r="D106" s="33"/>
      <c r="E106" s="33"/>
      <c r="F106" s="33"/>
      <c r="G106" s="33"/>
      <c r="H106" s="33"/>
      <c r="I106" s="33"/>
      <c r="J106" s="33"/>
      <c r="K106" s="112"/>
      <c r="L106" s="25" t="s">
        <v>270</v>
      </c>
      <c r="M106" s="1">
        <v>280</v>
      </c>
      <c r="N106" s="1">
        <v>276.68711999999999</v>
      </c>
      <c r="O106" s="1">
        <v>325</v>
      </c>
      <c r="P106" s="1">
        <v>500</v>
      </c>
      <c r="Q106" s="1">
        <v>500</v>
      </c>
      <c r="R106" s="1">
        <v>500</v>
      </c>
      <c r="T106" s="3"/>
      <c r="U106" s="3"/>
      <c r="V106" s="3"/>
      <c r="W106" s="3"/>
      <c r="X106" s="3"/>
      <c r="Y106" s="3"/>
      <c r="AA106" s="3"/>
      <c r="AB106" s="3"/>
      <c r="AC106" s="3"/>
      <c r="AD106" s="3"/>
      <c r="AE106" s="3"/>
      <c r="AF106" s="3"/>
    </row>
    <row r="107" spans="1:32" ht="36.75" customHeight="1" x14ac:dyDescent="0.2">
      <c r="A107" s="53" t="s">
        <v>271</v>
      </c>
      <c r="B107" s="47" t="s">
        <v>272</v>
      </c>
      <c r="C107" s="33" t="s">
        <v>75</v>
      </c>
      <c r="D107" s="33" t="s">
        <v>273</v>
      </c>
      <c r="E107" s="33" t="s">
        <v>94</v>
      </c>
      <c r="F107" s="33"/>
      <c r="G107" s="33"/>
      <c r="H107" s="33"/>
      <c r="I107" s="32" t="s">
        <v>487</v>
      </c>
      <c r="J107" s="32" t="s">
        <v>488</v>
      </c>
      <c r="K107" s="126" t="s">
        <v>489</v>
      </c>
      <c r="L107" s="130"/>
      <c r="M107" s="1">
        <f>SUM(M108)</f>
        <v>2560.5500000000002</v>
      </c>
      <c r="N107" s="1">
        <f t="shared" ref="N107:R107" si="37">SUM(N108)</f>
        <v>2354.6219999999998</v>
      </c>
      <c r="O107" s="1">
        <f t="shared" si="37"/>
        <v>2860.9</v>
      </c>
      <c r="P107" s="1">
        <f t="shared" si="37"/>
        <v>2132.1</v>
      </c>
      <c r="Q107" s="1">
        <f t="shared" si="37"/>
        <v>2132.1</v>
      </c>
      <c r="R107" s="1">
        <f t="shared" si="37"/>
        <v>2132.1</v>
      </c>
      <c r="T107" s="3"/>
      <c r="U107" s="3"/>
      <c r="V107" s="3"/>
      <c r="W107" s="3"/>
      <c r="X107" s="3"/>
      <c r="Y107" s="3"/>
      <c r="AA107" s="3"/>
      <c r="AB107" s="3"/>
      <c r="AC107" s="3"/>
      <c r="AD107" s="3"/>
      <c r="AE107" s="3"/>
      <c r="AF107" s="3"/>
    </row>
    <row r="108" spans="1:32" ht="16.5" customHeight="1" x14ac:dyDescent="0.2">
      <c r="A108" s="53"/>
      <c r="B108" s="47"/>
      <c r="C108" s="33"/>
      <c r="D108" s="33"/>
      <c r="E108" s="33"/>
      <c r="F108" s="33"/>
      <c r="G108" s="33"/>
      <c r="H108" s="33"/>
      <c r="I108" s="33"/>
      <c r="J108" s="33"/>
      <c r="K108" s="110"/>
      <c r="L108" s="25" t="s">
        <v>29</v>
      </c>
      <c r="M108" s="1">
        <v>2560.5500000000002</v>
      </c>
      <c r="N108" s="1">
        <v>2354.6219999999998</v>
      </c>
      <c r="O108" s="1">
        <v>2860.9</v>
      </c>
      <c r="P108" s="1">
        <v>2132.1</v>
      </c>
      <c r="Q108" s="1">
        <v>2132.1</v>
      </c>
      <c r="R108" s="1">
        <v>2132.1</v>
      </c>
      <c r="T108" s="3"/>
      <c r="U108" s="3"/>
      <c r="V108" s="3"/>
      <c r="W108" s="3"/>
      <c r="X108" s="3"/>
      <c r="Y108" s="3"/>
      <c r="AA108" s="3"/>
      <c r="AB108" s="3"/>
      <c r="AC108" s="3"/>
      <c r="AD108" s="3"/>
      <c r="AE108" s="3"/>
      <c r="AF108" s="3"/>
    </row>
    <row r="109" spans="1:32" ht="245.25" customHeight="1" x14ac:dyDescent="0.2">
      <c r="A109" s="53" t="s">
        <v>274</v>
      </c>
      <c r="B109" s="47" t="s">
        <v>275</v>
      </c>
      <c r="C109" s="40" t="s">
        <v>75</v>
      </c>
      <c r="D109" s="40" t="s">
        <v>276</v>
      </c>
      <c r="E109" s="40" t="s">
        <v>169</v>
      </c>
      <c r="F109" s="40"/>
      <c r="G109" s="40"/>
      <c r="H109" s="40"/>
      <c r="I109" s="51" t="s">
        <v>491</v>
      </c>
      <c r="J109" s="51" t="s">
        <v>490</v>
      </c>
      <c r="K109" s="122" t="s">
        <v>492</v>
      </c>
      <c r="L109" s="130"/>
      <c r="M109" s="1">
        <f>SUM(M110:M112)</f>
        <v>335344.93897999998</v>
      </c>
      <c r="N109" s="1">
        <f t="shared" ref="N109:R109" si="38">SUM(N110:N112)</f>
        <v>328832.86323000002</v>
      </c>
      <c r="O109" s="1">
        <f t="shared" si="38"/>
        <v>296981.3</v>
      </c>
      <c r="P109" s="1">
        <f t="shared" si="38"/>
        <v>318539.2</v>
      </c>
      <c r="Q109" s="1">
        <f t="shared" si="38"/>
        <v>317697</v>
      </c>
      <c r="R109" s="1">
        <f t="shared" si="38"/>
        <v>317697</v>
      </c>
      <c r="T109" s="3"/>
      <c r="U109" s="3"/>
      <c r="V109" s="3"/>
      <c r="W109" s="3"/>
      <c r="X109" s="3"/>
      <c r="Y109" s="3"/>
      <c r="AA109" s="3"/>
      <c r="AB109" s="3"/>
      <c r="AC109" s="3"/>
      <c r="AD109" s="3"/>
      <c r="AE109" s="3"/>
      <c r="AF109" s="3"/>
    </row>
    <row r="110" spans="1:32" x14ac:dyDescent="0.2">
      <c r="A110" s="53"/>
      <c r="B110" s="47"/>
      <c r="C110" s="40"/>
      <c r="D110" s="40"/>
      <c r="E110" s="40"/>
      <c r="F110" s="40"/>
      <c r="G110" s="40"/>
      <c r="H110" s="40"/>
      <c r="I110" s="51"/>
      <c r="J110" s="51"/>
      <c r="K110" s="122"/>
      <c r="L110" s="25" t="s">
        <v>29</v>
      </c>
      <c r="M110" s="1">
        <v>160654.57024999999</v>
      </c>
      <c r="N110" s="1">
        <v>155325.90484999999</v>
      </c>
      <c r="O110" s="1">
        <v>178601.3</v>
      </c>
      <c r="P110" s="1">
        <v>200623</v>
      </c>
      <c r="Q110" s="1">
        <v>200623</v>
      </c>
      <c r="R110" s="1">
        <v>200623</v>
      </c>
      <c r="T110" s="3"/>
      <c r="U110" s="3"/>
      <c r="V110" s="3"/>
      <c r="W110" s="3"/>
      <c r="X110" s="3"/>
      <c r="Y110" s="3"/>
      <c r="AA110" s="3"/>
      <c r="AB110" s="3"/>
      <c r="AC110" s="3"/>
      <c r="AD110" s="3"/>
      <c r="AE110" s="3"/>
      <c r="AF110" s="3"/>
    </row>
    <row r="111" spans="1:32" x14ac:dyDescent="0.2">
      <c r="A111" s="53"/>
      <c r="B111" s="47"/>
      <c r="C111" s="40"/>
      <c r="D111" s="40"/>
      <c r="E111" s="40"/>
      <c r="F111" s="40"/>
      <c r="G111" s="40"/>
      <c r="H111" s="40"/>
      <c r="I111" s="51"/>
      <c r="J111" s="51"/>
      <c r="K111" s="122"/>
      <c r="L111" s="25" t="s">
        <v>277</v>
      </c>
      <c r="M111" s="1">
        <v>49701.867600000005</v>
      </c>
      <c r="N111" s="1">
        <v>49596.8298</v>
      </c>
      <c r="O111" s="1">
        <v>48473</v>
      </c>
      <c r="P111" s="1">
        <v>60644.800000000003</v>
      </c>
      <c r="Q111" s="1">
        <v>59787.1</v>
      </c>
      <c r="R111" s="1">
        <v>59787.1</v>
      </c>
      <c r="T111" s="3"/>
      <c r="U111" s="3"/>
      <c r="V111" s="3"/>
      <c r="W111" s="3"/>
      <c r="X111" s="3"/>
      <c r="Y111" s="3"/>
      <c r="AA111" s="3"/>
      <c r="AB111" s="3"/>
      <c r="AC111" s="3"/>
      <c r="AD111" s="3"/>
      <c r="AE111" s="3"/>
      <c r="AF111" s="3"/>
    </row>
    <row r="112" spans="1:32" x14ac:dyDescent="0.2">
      <c r="A112" s="53"/>
      <c r="B112" s="47"/>
      <c r="C112" s="40"/>
      <c r="D112" s="40"/>
      <c r="E112" s="40"/>
      <c r="F112" s="40"/>
      <c r="G112" s="40"/>
      <c r="H112" s="40"/>
      <c r="I112" s="51"/>
      <c r="J112" s="51"/>
      <c r="K112" s="122"/>
      <c r="L112" s="25" t="s">
        <v>86</v>
      </c>
      <c r="M112" s="1">
        <v>124988.50112999999</v>
      </c>
      <c r="N112" s="1">
        <v>123910.12858</v>
      </c>
      <c r="O112" s="1">
        <v>69907</v>
      </c>
      <c r="P112" s="1">
        <v>57271.4</v>
      </c>
      <c r="Q112" s="1">
        <v>57286.9</v>
      </c>
      <c r="R112" s="1">
        <v>57286.9</v>
      </c>
      <c r="T112" s="3"/>
      <c r="U112" s="3"/>
      <c r="V112" s="3"/>
      <c r="W112" s="3"/>
      <c r="X112" s="3"/>
      <c r="Y112" s="3"/>
      <c r="AA112" s="3"/>
      <c r="AB112" s="3"/>
      <c r="AC112" s="3"/>
      <c r="AD112" s="3"/>
      <c r="AE112" s="3"/>
      <c r="AF112" s="3"/>
    </row>
    <row r="113" spans="1:32" ht="98.25" customHeight="1" x14ac:dyDescent="0.2">
      <c r="A113" s="72" t="s">
        <v>278</v>
      </c>
      <c r="B113" s="74">
        <v>2613</v>
      </c>
      <c r="C113" s="33" t="s">
        <v>75</v>
      </c>
      <c r="D113" s="33" t="s">
        <v>279</v>
      </c>
      <c r="E113" s="33" t="s">
        <v>94</v>
      </c>
      <c r="F113" s="102" t="s">
        <v>512</v>
      </c>
      <c r="G113" s="102" t="s">
        <v>502</v>
      </c>
      <c r="H113" s="102" t="s">
        <v>513</v>
      </c>
      <c r="I113" s="103"/>
      <c r="J113" s="103"/>
      <c r="K113" s="104"/>
      <c r="L113" s="25"/>
      <c r="M113" s="1">
        <f>M114</f>
        <v>1505.9</v>
      </c>
      <c r="N113" s="1">
        <f t="shared" ref="N113:R113" si="39">N114</f>
        <v>1505.9</v>
      </c>
      <c r="O113" s="1">
        <f t="shared" si="39"/>
        <v>8138</v>
      </c>
      <c r="P113" s="1">
        <f t="shared" si="39"/>
        <v>0</v>
      </c>
      <c r="Q113" s="1">
        <f t="shared" si="39"/>
        <v>0</v>
      </c>
      <c r="R113" s="1">
        <f t="shared" si="39"/>
        <v>0</v>
      </c>
      <c r="T113" s="3"/>
      <c r="U113" s="3"/>
      <c r="V113" s="3"/>
      <c r="W113" s="3"/>
      <c r="X113" s="3"/>
      <c r="Y113" s="3"/>
      <c r="AA113" s="3"/>
      <c r="AB113" s="3"/>
      <c r="AC113" s="3"/>
      <c r="AD113" s="3"/>
      <c r="AE113" s="3"/>
      <c r="AF113" s="3"/>
    </row>
    <row r="114" spans="1:32" x14ac:dyDescent="0.2">
      <c r="A114" s="73"/>
      <c r="B114" s="48"/>
      <c r="C114" s="33"/>
      <c r="D114" s="33"/>
      <c r="E114" s="33"/>
      <c r="F114" s="97"/>
      <c r="G114" s="97"/>
      <c r="H114" s="97"/>
      <c r="I114" s="69"/>
      <c r="J114" s="69"/>
      <c r="K114" s="105"/>
      <c r="L114" s="25" t="s">
        <v>280</v>
      </c>
      <c r="M114" s="1">
        <v>1505.9</v>
      </c>
      <c r="N114" s="1">
        <v>1505.9</v>
      </c>
      <c r="O114" s="1">
        <v>8138</v>
      </c>
      <c r="P114" s="1">
        <v>0</v>
      </c>
      <c r="Q114" s="1">
        <v>0</v>
      </c>
      <c r="R114" s="1">
        <v>0</v>
      </c>
      <c r="T114" s="3"/>
      <c r="U114" s="3"/>
      <c r="V114" s="3"/>
      <c r="W114" s="3"/>
      <c r="X114" s="3"/>
      <c r="Y114" s="3"/>
      <c r="AA114" s="3"/>
      <c r="AB114" s="3"/>
      <c r="AC114" s="3"/>
      <c r="AD114" s="3"/>
      <c r="AE114" s="3"/>
      <c r="AF114" s="3"/>
    </row>
    <row r="115" spans="1:32" ht="64.5" customHeight="1" x14ac:dyDescent="0.2">
      <c r="A115" s="53" t="s">
        <v>281</v>
      </c>
      <c r="B115" s="47" t="s">
        <v>282</v>
      </c>
      <c r="C115" s="33" t="s">
        <v>283</v>
      </c>
      <c r="D115" s="33" t="s">
        <v>284</v>
      </c>
      <c r="E115" s="33" t="s">
        <v>285</v>
      </c>
      <c r="F115" s="33"/>
      <c r="G115" s="33"/>
      <c r="H115" s="33"/>
      <c r="I115" s="32" t="s">
        <v>493</v>
      </c>
      <c r="J115" s="33"/>
      <c r="K115" s="121" t="s">
        <v>494</v>
      </c>
      <c r="L115" s="130"/>
      <c r="M115" s="1">
        <f>SUM(M116:M117)</f>
        <v>30504</v>
      </c>
      <c r="N115" s="1">
        <f t="shared" ref="N115:R115" si="40">SUM(N116:N117)</f>
        <v>30440.35757</v>
      </c>
      <c r="O115" s="1">
        <f t="shared" si="40"/>
        <v>36910.199999999997</v>
      </c>
      <c r="P115" s="1">
        <f t="shared" si="40"/>
        <v>42101.1</v>
      </c>
      <c r="Q115" s="1">
        <f t="shared" si="40"/>
        <v>43508.6</v>
      </c>
      <c r="R115" s="1">
        <f t="shared" si="40"/>
        <v>44339.5</v>
      </c>
      <c r="T115" s="3"/>
      <c r="U115" s="3"/>
      <c r="V115" s="3"/>
      <c r="W115" s="3"/>
      <c r="X115" s="3"/>
      <c r="Y115" s="3"/>
      <c r="AA115" s="3"/>
      <c r="AB115" s="3"/>
      <c r="AC115" s="3"/>
      <c r="AD115" s="3"/>
      <c r="AE115" s="3"/>
      <c r="AF115" s="3"/>
    </row>
    <row r="116" spans="1:32" ht="19.5" customHeight="1" x14ac:dyDescent="0.2">
      <c r="A116" s="53"/>
      <c r="B116" s="47"/>
      <c r="C116" s="33"/>
      <c r="D116" s="33"/>
      <c r="E116" s="33"/>
      <c r="F116" s="33"/>
      <c r="G116" s="33"/>
      <c r="H116" s="33"/>
      <c r="I116" s="33"/>
      <c r="J116" s="33"/>
      <c r="K116" s="112"/>
      <c r="L116" s="25" t="s">
        <v>286</v>
      </c>
      <c r="M116" s="1">
        <v>23682</v>
      </c>
      <c r="N116" s="1">
        <v>23619.31307</v>
      </c>
      <c r="O116" s="1">
        <v>26953.3</v>
      </c>
      <c r="P116" s="1">
        <v>31230.6</v>
      </c>
      <c r="Q116" s="1">
        <v>31230.6</v>
      </c>
      <c r="R116" s="1">
        <v>31230.6</v>
      </c>
      <c r="T116" s="3"/>
      <c r="U116" s="3"/>
      <c r="V116" s="3"/>
      <c r="W116" s="3"/>
      <c r="X116" s="3"/>
      <c r="Y116" s="3"/>
      <c r="AA116" s="3"/>
      <c r="AB116" s="3"/>
      <c r="AC116" s="3"/>
      <c r="AD116" s="3"/>
      <c r="AE116" s="3"/>
      <c r="AF116" s="3"/>
    </row>
    <row r="117" spans="1:32" ht="20.25" customHeight="1" x14ac:dyDescent="0.2">
      <c r="A117" s="53"/>
      <c r="B117" s="47"/>
      <c r="C117" s="33"/>
      <c r="D117" s="33"/>
      <c r="E117" s="33"/>
      <c r="F117" s="33"/>
      <c r="G117" s="33"/>
      <c r="H117" s="33"/>
      <c r="I117" s="33"/>
      <c r="J117" s="33"/>
      <c r="K117" s="112"/>
      <c r="L117" s="25" t="s">
        <v>90</v>
      </c>
      <c r="M117" s="1">
        <v>6822</v>
      </c>
      <c r="N117" s="1">
        <v>6821.0445</v>
      </c>
      <c r="O117" s="1">
        <v>9956.9</v>
      </c>
      <c r="P117" s="1">
        <v>10870.5</v>
      </c>
      <c r="Q117" s="1">
        <v>12278</v>
      </c>
      <c r="R117" s="1">
        <v>13108.9</v>
      </c>
      <c r="T117" s="3"/>
      <c r="U117" s="3"/>
      <c r="V117" s="3"/>
      <c r="W117" s="3"/>
      <c r="X117" s="3"/>
      <c r="Y117" s="3"/>
      <c r="AA117" s="3"/>
      <c r="AB117" s="3"/>
      <c r="AC117" s="3"/>
      <c r="AD117" s="3"/>
      <c r="AE117" s="3"/>
      <c r="AF117" s="3"/>
    </row>
    <row r="118" spans="1:32" ht="149.25" customHeight="1" x14ac:dyDescent="0.2">
      <c r="A118" s="53" t="s">
        <v>287</v>
      </c>
      <c r="B118" s="47" t="s">
        <v>288</v>
      </c>
      <c r="C118" s="33" t="s">
        <v>289</v>
      </c>
      <c r="D118" s="33" t="s">
        <v>290</v>
      </c>
      <c r="E118" s="33" t="s">
        <v>291</v>
      </c>
      <c r="F118" s="33" t="s">
        <v>292</v>
      </c>
      <c r="G118" s="33" t="s">
        <v>293</v>
      </c>
      <c r="H118" s="33" t="s">
        <v>294</v>
      </c>
      <c r="I118" s="32" t="s">
        <v>495</v>
      </c>
      <c r="J118" s="32" t="s">
        <v>454</v>
      </c>
      <c r="K118" s="121" t="s">
        <v>192</v>
      </c>
      <c r="L118" s="130"/>
      <c r="M118" s="1">
        <f>SUM(M119)</f>
        <v>278.7</v>
      </c>
      <c r="N118" s="1">
        <f t="shared" ref="N118:R118" si="41">SUM(N119)</f>
        <v>278.67547999999999</v>
      </c>
      <c r="O118" s="1">
        <f t="shared" si="41"/>
        <v>350</v>
      </c>
      <c r="P118" s="1">
        <f t="shared" si="41"/>
        <v>350</v>
      </c>
      <c r="Q118" s="1">
        <f t="shared" si="41"/>
        <v>500.3</v>
      </c>
      <c r="R118" s="1">
        <f t="shared" si="41"/>
        <v>500.3</v>
      </c>
      <c r="T118" s="3"/>
      <c r="U118" s="3"/>
      <c r="V118" s="3"/>
      <c r="W118" s="3"/>
      <c r="X118" s="3"/>
      <c r="Y118" s="3"/>
      <c r="AA118" s="3"/>
      <c r="AB118" s="3"/>
      <c r="AC118" s="3"/>
      <c r="AD118" s="3"/>
      <c r="AE118" s="3"/>
      <c r="AF118" s="3"/>
    </row>
    <row r="119" spans="1:32" x14ac:dyDescent="0.2">
      <c r="A119" s="53"/>
      <c r="B119" s="47"/>
      <c r="C119" s="33"/>
      <c r="D119" s="33"/>
      <c r="E119" s="33"/>
      <c r="F119" s="33"/>
      <c r="G119" s="33"/>
      <c r="H119" s="33"/>
      <c r="I119" s="33"/>
      <c r="J119" s="33"/>
      <c r="K119" s="112"/>
      <c r="L119" s="25" t="s">
        <v>29</v>
      </c>
      <c r="M119" s="1">
        <v>278.7</v>
      </c>
      <c r="N119" s="1">
        <v>278.67547999999999</v>
      </c>
      <c r="O119" s="1">
        <v>350</v>
      </c>
      <c r="P119" s="1">
        <v>350</v>
      </c>
      <c r="Q119" s="1">
        <v>500.3</v>
      </c>
      <c r="R119" s="1">
        <v>500.3</v>
      </c>
      <c r="T119" s="3"/>
      <c r="U119" s="3"/>
      <c r="V119" s="3"/>
      <c r="W119" s="3"/>
      <c r="X119" s="3"/>
      <c r="Y119" s="3"/>
      <c r="AA119" s="3"/>
      <c r="AB119" s="3"/>
      <c r="AC119" s="3"/>
      <c r="AD119" s="3"/>
      <c r="AE119" s="3"/>
      <c r="AF119" s="3"/>
    </row>
    <row r="120" spans="1:32" ht="75.75" customHeight="1" x14ac:dyDescent="0.2">
      <c r="A120" s="45" t="s">
        <v>295</v>
      </c>
      <c r="B120" s="48" t="s">
        <v>296</v>
      </c>
      <c r="C120" s="33" t="s">
        <v>297</v>
      </c>
      <c r="D120" s="33" t="s">
        <v>298</v>
      </c>
      <c r="E120" s="33" t="s">
        <v>299</v>
      </c>
      <c r="F120" s="33" t="s">
        <v>300</v>
      </c>
      <c r="G120" s="33" t="s">
        <v>301</v>
      </c>
      <c r="H120" s="33" t="s">
        <v>302</v>
      </c>
      <c r="I120" s="32" t="s">
        <v>496</v>
      </c>
      <c r="J120" s="32" t="s">
        <v>454</v>
      </c>
      <c r="K120" s="121" t="s">
        <v>192</v>
      </c>
      <c r="L120" s="130"/>
      <c r="M120" s="1">
        <f>M121</f>
        <v>180.8</v>
      </c>
      <c r="N120" s="1">
        <f t="shared" ref="N120:R120" si="42">N121</f>
        <v>180.8</v>
      </c>
      <c r="O120" s="1">
        <f t="shared" si="42"/>
        <v>140.1</v>
      </c>
      <c r="P120" s="1">
        <f t="shared" si="42"/>
        <v>150.30000000000001</v>
      </c>
      <c r="Q120" s="1">
        <f t="shared" si="42"/>
        <v>150.30000000000001</v>
      </c>
      <c r="R120" s="1">
        <f t="shared" si="42"/>
        <v>198.4</v>
      </c>
      <c r="T120" s="3"/>
      <c r="U120" s="3"/>
      <c r="V120" s="3"/>
      <c r="W120" s="3"/>
      <c r="X120" s="3"/>
      <c r="Y120" s="3"/>
      <c r="AA120" s="3"/>
      <c r="AB120" s="3"/>
      <c r="AC120" s="3"/>
      <c r="AD120" s="3"/>
      <c r="AE120" s="3"/>
      <c r="AF120" s="3"/>
    </row>
    <row r="121" spans="1:32" ht="52.5" customHeight="1" x14ac:dyDescent="0.2">
      <c r="A121" s="46"/>
      <c r="B121" s="47"/>
      <c r="C121" s="33"/>
      <c r="D121" s="33"/>
      <c r="E121" s="33"/>
      <c r="F121" s="33"/>
      <c r="G121" s="33"/>
      <c r="H121" s="33"/>
      <c r="I121" s="33"/>
      <c r="J121" s="33"/>
      <c r="K121" s="112"/>
      <c r="L121" s="25" t="s">
        <v>86</v>
      </c>
      <c r="M121" s="1">
        <v>180.8</v>
      </c>
      <c r="N121" s="1">
        <v>180.8</v>
      </c>
      <c r="O121" s="1">
        <v>140.1</v>
      </c>
      <c r="P121" s="1">
        <v>150.30000000000001</v>
      </c>
      <c r="Q121" s="1">
        <v>150.30000000000001</v>
      </c>
      <c r="R121" s="1">
        <v>198.4</v>
      </c>
      <c r="T121" s="3"/>
      <c r="U121" s="3"/>
      <c r="V121" s="3"/>
      <c r="W121" s="3"/>
      <c r="X121" s="3"/>
      <c r="Y121" s="3"/>
      <c r="AA121" s="3"/>
      <c r="AB121" s="3"/>
      <c r="AC121" s="3"/>
      <c r="AD121" s="3"/>
      <c r="AE121" s="3"/>
      <c r="AF121" s="3"/>
    </row>
    <row r="122" spans="1:32" ht="33.75" customHeight="1" x14ac:dyDescent="0.2">
      <c r="A122" s="44" t="s">
        <v>303</v>
      </c>
      <c r="B122" s="48" t="s">
        <v>304</v>
      </c>
      <c r="C122" s="52" t="s">
        <v>305</v>
      </c>
      <c r="D122" s="52" t="s">
        <v>306</v>
      </c>
      <c r="E122" s="52" t="s">
        <v>307</v>
      </c>
      <c r="F122" s="52"/>
      <c r="G122" s="52"/>
      <c r="H122" s="52"/>
      <c r="I122" s="70" t="s">
        <v>456</v>
      </c>
      <c r="J122" s="49" t="s">
        <v>428</v>
      </c>
      <c r="K122" s="124" t="s">
        <v>429</v>
      </c>
      <c r="L122" s="130"/>
      <c r="M122" s="1">
        <f>SUM(M123:M139)</f>
        <v>51250.41519</v>
      </c>
      <c r="N122" s="1">
        <f t="shared" ref="N122:R122" si="43">SUM(N123:N139)</f>
        <v>50260.797379999989</v>
      </c>
      <c r="O122" s="1">
        <f t="shared" si="43"/>
        <v>56546.400000000001</v>
      </c>
      <c r="P122" s="1">
        <f t="shared" si="43"/>
        <v>44640</v>
      </c>
      <c r="Q122" s="1">
        <f t="shared" si="43"/>
        <v>44740</v>
      </c>
      <c r="R122" s="1">
        <f t="shared" si="43"/>
        <v>44640</v>
      </c>
      <c r="T122" s="3"/>
      <c r="U122" s="3"/>
      <c r="V122" s="3"/>
      <c r="W122" s="3"/>
      <c r="X122" s="3"/>
      <c r="Y122" s="3"/>
      <c r="AA122" s="3"/>
      <c r="AB122" s="3"/>
      <c r="AC122" s="3"/>
      <c r="AD122" s="3"/>
      <c r="AE122" s="3"/>
      <c r="AF122" s="3"/>
    </row>
    <row r="123" spans="1:32" ht="15" customHeight="1" x14ac:dyDescent="0.2">
      <c r="A123" s="45"/>
      <c r="B123" s="47"/>
      <c r="C123" s="40"/>
      <c r="D123" s="40"/>
      <c r="E123" s="40"/>
      <c r="F123" s="40"/>
      <c r="G123" s="40"/>
      <c r="H123" s="40"/>
      <c r="I123" s="71"/>
      <c r="J123" s="40"/>
      <c r="K123" s="108"/>
      <c r="L123" s="25" t="s">
        <v>255</v>
      </c>
      <c r="M123" s="1">
        <v>150</v>
      </c>
      <c r="N123" s="1">
        <v>0</v>
      </c>
      <c r="O123" s="1">
        <v>0</v>
      </c>
      <c r="P123" s="1">
        <v>50</v>
      </c>
      <c r="Q123" s="1">
        <v>50</v>
      </c>
      <c r="R123" s="1">
        <v>50</v>
      </c>
      <c r="T123" s="3"/>
      <c r="U123" s="3"/>
      <c r="V123" s="3"/>
      <c r="W123" s="3"/>
      <c r="X123" s="3"/>
      <c r="Y123" s="3"/>
      <c r="AA123" s="3"/>
      <c r="AB123" s="3"/>
      <c r="AC123" s="3"/>
      <c r="AD123" s="3"/>
      <c r="AE123" s="3"/>
      <c r="AF123" s="3"/>
    </row>
    <row r="124" spans="1:32" ht="15" customHeight="1" x14ac:dyDescent="0.2">
      <c r="A124" s="45"/>
      <c r="B124" s="47"/>
      <c r="C124" s="40"/>
      <c r="D124" s="40"/>
      <c r="E124" s="40"/>
      <c r="F124" s="40"/>
      <c r="G124" s="40"/>
      <c r="H124" s="40"/>
      <c r="I124" s="71"/>
      <c r="J124" s="40"/>
      <c r="K124" s="108"/>
      <c r="L124" s="25" t="s">
        <v>256</v>
      </c>
      <c r="M124" s="1">
        <v>70.099999999999994</v>
      </c>
      <c r="N124" s="1">
        <v>70.091499999999996</v>
      </c>
      <c r="O124" s="1">
        <v>215.1</v>
      </c>
      <c r="P124" s="1">
        <v>200</v>
      </c>
      <c r="Q124" s="1">
        <v>200</v>
      </c>
      <c r="R124" s="1">
        <v>200</v>
      </c>
      <c r="T124" s="3"/>
      <c r="U124" s="3"/>
      <c r="V124" s="3"/>
      <c r="W124" s="3"/>
      <c r="X124" s="3"/>
      <c r="Y124" s="3"/>
      <c r="AA124" s="3"/>
      <c r="AB124" s="3"/>
      <c r="AC124" s="3"/>
      <c r="AD124" s="3"/>
      <c r="AE124" s="3"/>
      <c r="AF124" s="3"/>
    </row>
    <row r="125" spans="1:32" ht="15" customHeight="1" x14ac:dyDescent="0.2">
      <c r="A125" s="45"/>
      <c r="B125" s="47"/>
      <c r="C125" s="40"/>
      <c r="D125" s="40"/>
      <c r="E125" s="40"/>
      <c r="F125" s="40"/>
      <c r="G125" s="40"/>
      <c r="H125" s="40"/>
      <c r="I125" s="71"/>
      <c r="J125" s="40"/>
      <c r="K125" s="108"/>
      <c r="L125" s="25" t="s">
        <v>257</v>
      </c>
      <c r="M125" s="1">
        <v>4467.77369</v>
      </c>
      <c r="N125" s="1">
        <v>3929.5915</v>
      </c>
      <c r="O125" s="1">
        <v>3968.4</v>
      </c>
      <c r="P125" s="1">
        <v>3390</v>
      </c>
      <c r="Q125" s="1">
        <v>3390</v>
      </c>
      <c r="R125" s="1">
        <v>3390</v>
      </c>
      <c r="T125" s="3"/>
      <c r="U125" s="3"/>
      <c r="V125" s="3"/>
      <c r="W125" s="3"/>
      <c r="X125" s="3"/>
      <c r="Y125" s="3"/>
      <c r="AA125" s="3"/>
      <c r="AB125" s="3"/>
      <c r="AC125" s="3"/>
      <c r="AD125" s="3"/>
      <c r="AE125" s="3"/>
      <c r="AF125" s="3"/>
    </row>
    <row r="126" spans="1:32" ht="15" customHeight="1" x14ac:dyDescent="0.2">
      <c r="A126" s="45"/>
      <c r="B126" s="47"/>
      <c r="C126" s="40"/>
      <c r="D126" s="40"/>
      <c r="E126" s="40"/>
      <c r="F126" s="40"/>
      <c r="G126" s="40"/>
      <c r="H126" s="40"/>
      <c r="I126" s="71"/>
      <c r="J126" s="40"/>
      <c r="K126" s="108"/>
      <c r="L126" s="25" t="s">
        <v>258</v>
      </c>
      <c r="M126" s="1">
        <v>1112.8093700000002</v>
      </c>
      <c r="N126" s="1">
        <v>1106.3534099999999</v>
      </c>
      <c r="O126" s="1">
        <v>774.2</v>
      </c>
      <c r="P126" s="1">
        <v>775</v>
      </c>
      <c r="Q126" s="1">
        <v>875</v>
      </c>
      <c r="R126" s="1">
        <v>775</v>
      </c>
      <c r="T126" s="3"/>
      <c r="U126" s="3"/>
      <c r="V126" s="3"/>
      <c r="W126" s="3"/>
      <c r="X126" s="3"/>
      <c r="Y126" s="3"/>
      <c r="AA126" s="3"/>
      <c r="AB126" s="3"/>
      <c r="AC126" s="3"/>
      <c r="AD126" s="3"/>
      <c r="AE126" s="3"/>
      <c r="AF126" s="3"/>
    </row>
    <row r="127" spans="1:32" ht="15" customHeight="1" x14ac:dyDescent="0.2">
      <c r="A127" s="45"/>
      <c r="B127" s="47"/>
      <c r="C127" s="40"/>
      <c r="D127" s="40"/>
      <c r="E127" s="40"/>
      <c r="F127" s="40"/>
      <c r="G127" s="40"/>
      <c r="H127" s="40"/>
      <c r="I127" s="71"/>
      <c r="J127" s="40"/>
      <c r="K127" s="108"/>
      <c r="L127" s="25" t="s">
        <v>29</v>
      </c>
      <c r="M127" s="1">
        <v>1892.8</v>
      </c>
      <c r="N127" s="1">
        <v>1892.7151200000001</v>
      </c>
      <c r="O127" s="1">
        <v>2613.4</v>
      </c>
      <c r="P127" s="1">
        <v>1852</v>
      </c>
      <c r="Q127" s="1">
        <v>1852</v>
      </c>
      <c r="R127" s="1">
        <v>1852</v>
      </c>
      <c r="T127" s="3"/>
      <c r="U127" s="3"/>
      <c r="V127" s="3"/>
      <c r="W127" s="3"/>
      <c r="X127" s="3"/>
      <c r="Y127" s="3"/>
      <c r="AA127" s="3"/>
      <c r="AB127" s="3"/>
      <c r="AC127" s="3"/>
      <c r="AD127" s="3"/>
      <c r="AE127" s="3"/>
      <c r="AF127" s="3"/>
    </row>
    <row r="128" spans="1:32" ht="15" customHeight="1" x14ac:dyDescent="0.2">
      <c r="A128" s="45"/>
      <c r="B128" s="47"/>
      <c r="C128" s="40"/>
      <c r="D128" s="40"/>
      <c r="E128" s="40"/>
      <c r="F128" s="40"/>
      <c r="G128" s="40"/>
      <c r="H128" s="40"/>
      <c r="I128" s="71"/>
      <c r="J128" s="40"/>
      <c r="K128" s="108"/>
      <c r="L128" s="25" t="s">
        <v>205</v>
      </c>
      <c r="M128" s="1">
        <v>277.5</v>
      </c>
      <c r="N128" s="1">
        <v>265.11464000000001</v>
      </c>
      <c r="O128" s="1">
        <v>545.20000000000005</v>
      </c>
      <c r="P128" s="1">
        <v>472.5</v>
      </c>
      <c r="Q128" s="1">
        <v>472.5</v>
      </c>
      <c r="R128" s="1">
        <v>472.5</v>
      </c>
      <c r="T128" s="3"/>
      <c r="U128" s="3"/>
      <c r="V128" s="3"/>
      <c r="W128" s="3"/>
      <c r="X128" s="3"/>
      <c r="Y128" s="3"/>
      <c r="AA128" s="3"/>
      <c r="AB128" s="3"/>
      <c r="AC128" s="3"/>
      <c r="AD128" s="3"/>
      <c r="AE128" s="3"/>
      <c r="AF128" s="3"/>
    </row>
    <row r="129" spans="1:32" ht="15" customHeight="1" x14ac:dyDescent="0.2">
      <c r="A129" s="45"/>
      <c r="B129" s="47"/>
      <c r="C129" s="40"/>
      <c r="D129" s="40"/>
      <c r="E129" s="40"/>
      <c r="F129" s="40"/>
      <c r="G129" s="40"/>
      <c r="H129" s="40"/>
      <c r="I129" s="71"/>
      <c r="J129" s="40"/>
      <c r="K129" s="108"/>
      <c r="L129" s="25" t="s">
        <v>277</v>
      </c>
      <c r="M129" s="1">
        <v>662.31439999999998</v>
      </c>
      <c r="N129" s="1">
        <v>662.31439999999998</v>
      </c>
      <c r="O129" s="1">
        <v>245.5</v>
      </c>
      <c r="P129" s="1">
        <v>582.1</v>
      </c>
      <c r="Q129" s="1">
        <v>582.1</v>
      </c>
      <c r="R129" s="1">
        <v>582.1</v>
      </c>
      <c r="T129" s="3"/>
      <c r="U129" s="3"/>
      <c r="V129" s="3"/>
      <c r="W129" s="3"/>
      <c r="X129" s="3"/>
      <c r="Y129" s="3"/>
      <c r="AA129" s="3"/>
      <c r="AB129" s="3"/>
      <c r="AC129" s="3"/>
      <c r="AD129" s="3"/>
      <c r="AE129" s="3"/>
      <c r="AF129" s="3"/>
    </row>
    <row r="130" spans="1:32" ht="15" customHeight="1" x14ac:dyDescent="0.2">
      <c r="A130" s="45"/>
      <c r="B130" s="47"/>
      <c r="C130" s="40"/>
      <c r="D130" s="40"/>
      <c r="E130" s="40"/>
      <c r="F130" s="40"/>
      <c r="G130" s="40"/>
      <c r="H130" s="40"/>
      <c r="I130" s="71"/>
      <c r="J130" s="40"/>
      <c r="K130" s="108"/>
      <c r="L130" s="25" t="s">
        <v>86</v>
      </c>
      <c r="M130" s="1">
        <v>594.28</v>
      </c>
      <c r="N130" s="1">
        <v>594.20366999999999</v>
      </c>
      <c r="O130" s="1">
        <v>709.8</v>
      </c>
      <c r="P130" s="1">
        <v>469.1</v>
      </c>
      <c r="Q130" s="1">
        <v>469.1</v>
      </c>
      <c r="R130" s="1">
        <v>469.1</v>
      </c>
      <c r="T130" s="3"/>
      <c r="U130" s="3"/>
      <c r="V130" s="3"/>
      <c r="W130" s="3"/>
      <c r="X130" s="3"/>
      <c r="Y130" s="3"/>
      <c r="AA130" s="3"/>
      <c r="AB130" s="3"/>
      <c r="AC130" s="3"/>
      <c r="AD130" s="3"/>
      <c r="AE130" s="3"/>
      <c r="AF130" s="3"/>
    </row>
    <row r="131" spans="1:32" ht="15" customHeight="1" x14ac:dyDescent="0.2">
      <c r="A131" s="45"/>
      <c r="B131" s="47"/>
      <c r="C131" s="40"/>
      <c r="D131" s="40"/>
      <c r="E131" s="40"/>
      <c r="F131" s="40"/>
      <c r="G131" s="40"/>
      <c r="H131" s="40"/>
      <c r="I131" s="71"/>
      <c r="J131" s="40"/>
      <c r="K131" s="108"/>
      <c r="L131" s="25" t="s">
        <v>110</v>
      </c>
      <c r="M131" s="1">
        <v>12880.1325</v>
      </c>
      <c r="N131" s="1">
        <v>12855.43124</v>
      </c>
      <c r="O131" s="1">
        <v>18206.099999999999</v>
      </c>
      <c r="P131" s="1">
        <v>14105.4</v>
      </c>
      <c r="Q131" s="1">
        <v>14105.4</v>
      </c>
      <c r="R131" s="1">
        <v>14105.4</v>
      </c>
      <c r="T131" s="3"/>
      <c r="U131" s="3"/>
      <c r="V131" s="3"/>
      <c r="W131" s="3"/>
      <c r="X131" s="3"/>
      <c r="Y131" s="3"/>
      <c r="AA131" s="3"/>
      <c r="AB131" s="3"/>
      <c r="AC131" s="3"/>
      <c r="AD131" s="3"/>
      <c r="AE131" s="3"/>
      <c r="AF131" s="3"/>
    </row>
    <row r="132" spans="1:32" ht="15" customHeight="1" x14ac:dyDescent="0.2">
      <c r="A132" s="45"/>
      <c r="B132" s="47"/>
      <c r="C132" s="40"/>
      <c r="D132" s="40"/>
      <c r="E132" s="40"/>
      <c r="F132" s="40"/>
      <c r="G132" s="40"/>
      <c r="H132" s="40"/>
      <c r="I132" s="71"/>
      <c r="J132" s="40"/>
      <c r="K132" s="108"/>
      <c r="L132" s="25" t="s">
        <v>118</v>
      </c>
      <c r="M132" s="1">
        <v>17853.651449999998</v>
      </c>
      <c r="N132" s="1">
        <v>17817.991969999999</v>
      </c>
      <c r="O132" s="1">
        <v>17224.599999999999</v>
      </c>
      <c r="P132" s="1">
        <v>12129.1</v>
      </c>
      <c r="Q132" s="1">
        <v>12129.1</v>
      </c>
      <c r="R132" s="1">
        <v>12129.1</v>
      </c>
      <c r="T132" s="3"/>
      <c r="U132" s="3"/>
      <c r="V132" s="3"/>
      <c r="W132" s="3"/>
      <c r="X132" s="3"/>
      <c r="Y132" s="3"/>
      <c r="AA132" s="3"/>
      <c r="AB132" s="3"/>
      <c r="AC132" s="3"/>
      <c r="AD132" s="3"/>
      <c r="AE132" s="3"/>
      <c r="AF132" s="3"/>
    </row>
    <row r="133" spans="1:32" ht="15" customHeight="1" x14ac:dyDescent="0.2">
      <c r="A133" s="45"/>
      <c r="B133" s="47"/>
      <c r="C133" s="40"/>
      <c r="D133" s="40"/>
      <c r="E133" s="40"/>
      <c r="F133" s="40"/>
      <c r="G133" s="40"/>
      <c r="H133" s="40"/>
      <c r="I133" s="71"/>
      <c r="J133" s="40"/>
      <c r="K133" s="108"/>
      <c r="L133" s="25" t="s">
        <v>127</v>
      </c>
      <c r="M133" s="1">
        <v>2868.2751800000001</v>
      </c>
      <c r="N133" s="1">
        <v>2868.1946400000002</v>
      </c>
      <c r="O133" s="1">
        <v>2905</v>
      </c>
      <c r="P133" s="1">
        <v>3674.3</v>
      </c>
      <c r="Q133" s="1">
        <v>3674.3</v>
      </c>
      <c r="R133" s="1">
        <v>3674.3</v>
      </c>
      <c r="T133" s="3"/>
      <c r="U133" s="3"/>
      <c r="V133" s="3"/>
      <c r="W133" s="3"/>
      <c r="X133" s="3"/>
      <c r="Y133" s="3"/>
      <c r="AA133" s="3"/>
      <c r="AB133" s="3"/>
      <c r="AC133" s="3"/>
      <c r="AD133" s="3"/>
      <c r="AE133" s="3"/>
      <c r="AF133" s="3"/>
    </row>
    <row r="134" spans="1:32" ht="15" customHeight="1" x14ac:dyDescent="0.2">
      <c r="A134" s="45"/>
      <c r="B134" s="47"/>
      <c r="C134" s="40"/>
      <c r="D134" s="40"/>
      <c r="E134" s="40"/>
      <c r="F134" s="40"/>
      <c r="G134" s="40"/>
      <c r="H134" s="40"/>
      <c r="I134" s="71"/>
      <c r="J134" s="40"/>
      <c r="K134" s="108"/>
      <c r="L134" s="25" t="s">
        <v>87</v>
      </c>
      <c r="M134" s="1">
        <v>827.97199999999998</v>
      </c>
      <c r="N134" s="1">
        <v>788.41753000000006</v>
      </c>
      <c r="O134" s="1">
        <v>321.8</v>
      </c>
      <c r="P134" s="1">
        <v>1050</v>
      </c>
      <c r="Q134" s="1">
        <v>1050</v>
      </c>
      <c r="R134" s="1">
        <v>1050</v>
      </c>
      <c r="T134" s="3"/>
      <c r="U134" s="3"/>
      <c r="V134" s="3"/>
      <c r="W134" s="3"/>
      <c r="X134" s="3"/>
      <c r="Y134" s="3"/>
      <c r="AA134" s="3"/>
      <c r="AB134" s="3"/>
      <c r="AC134" s="3"/>
      <c r="AD134" s="3"/>
      <c r="AE134" s="3"/>
      <c r="AF134" s="3"/>
    </row>
    <row r="135" spans="1:32" ht="15" customHeight="1" x14ac:dyDescent="0.2">
      <c r="A135" s="45"/>
      <c r="B135" s="47"/>
      <c r="C135" s="40"/>
      <c r="D135" s="40"/>
      <c r="E135" s="40"/>
      <c r="F135" s="40"/>
      <c r="G135" s="40"/>
      <c r="H135" s="40"/>
      <c r="I135" s="71"/>
      <c r="J135" s="40"/>
      <c r="K135" s="108"/>
      <c r="L135" s="25" t="s">
        <v>134</v>
      </c>
      <c r="M135" s="1">
        <v>708</v>
      </c>
      <c r="N135" s="1">
        <v>708</v>
      </c>
      <c r="O135" s="1">
        <v>1096.4000000000001</v>
      </c>
      <c r="P135" s="1">
        <v>595</v>
      </c>
      <c r="Q135" s="1">
        <v>595</v>
      </c>
      <c r="R135" s="1">
        <v>595</v>
      </c>
      <c r="T135" s="3"/>
      <c r="U135" s="3"/>
      <c r="V135" s="3"/>
      <c r="W135" s="3"/>
      <c r="X135" s="3"/>
      <c r="Y135" s="3"/>
      <c r="AA135" s="3"/>
      <c r="AB135" s="3"/>
      <c r="AC135" s="3"/>
      <c r="AD135" s="3"/>
      <c r="AE135" s="3"/>
      <c r="AF135" s="3"/>
    </row>
    <row r="136" spans="1:32" ht="15" customHeight="1" x14ac:dyDescent="0.2">
      <c r="A136" s="45"/>
      <c r="B136" s="47"/>
      <c r="C136" s="40"/>
      <c r="D136" s="40"/>
      <c r="E136" s="40"/>
      <c r="F136" s="40"/>
      <c r="G136" s="40"/>
      <c r="H136" s="40"/>
      <c r="I136" s="71"/>
      <c r="J136" s="40"/>
      <c r="K136" s="108"/>
      <c r="L136" s="25" t="s">
        <v>88</v>
      </c>
      <c r="M136" s="1">
        <v>3416.7782900000002</v>
      </c>
      <c r="N136" s="1">
        <v>3234.3876600000003</v>
      </c>
      <c r="O136" s="1">
        <v>3515.4</v>
      </c>
      <c r="P136" s="1">
        <v>2583</v>
      </c>
      <c r="Q136" s="1">
        <v>2583</v>
      </c>
      <c r="R136" s="1">
        <v>2583</v>
      </c>
      <c r="T136" s="3"/>
      <c r="U136" s="3"/>
      <c r="V136" s="3"/>
      <c r="W136" s="3"/>
      <c r="X136" s="3"/>
      <c r="Y136" s="3"/>
      <c r="AA136" s="3"/>
      <c r="AB136" s="3"/>
      <c r="AC136" s="3"/>
      <c r="AD136" s="3"/>
      <c r="AE136" s="3"/>
      <c r="AF136" s="3"/>
    </row>
    <row r="137" spans="1:32" ht="15" customHeight="1" x14ac:dyDescent="0.2">
      <c r="A137" s="45"/>
      <c r="B137" s="47"/>
      <c r="C137" s="40"/>
      <c r="D137" s="40"/>
      <c r="E137" s="40"/>
      <c r="F137" s="40"/>
      <c r="G137" s="40"/>
      <c r="H137" s="40"/>
      <c r="I137" s="71"/>
      <c r="J137" s="40"/>
      <c r="K137" s="108"/>
      <c r="L137" s="25" t="s">
        <v>89</v>
      </c>
      <c r="M137" s="1">
        <v>986.82899999999995</v>
      </c>
      <c r="N137" s="1">
        <v>986.82812000000001</v>
      </c>
      <c r="O137" s="1">
        <v>1137.4000000000001</v>
      </c>
      <c r="P137" s="1">
        <v>1050</v>
      </c>
      <c r="Q137" s="1">
        <v>1050</v>
      </c>
      <c r="R137" s="1">
        <v>1050</v>
      </c>
      <c r="T137" s="3"/>
      <c r="U137" s="3"/>
      <c r="V137" s="3"/>
      <c r="W137" s="3"/>
      <c r="X137" s="3"/>
      <c r="Y137" s="3"/>
      <c r="AA137" s="3"/>
      <c r="AB137" s="3"/>
      <c r="AC137" s="3"/>
      <c r="AD137" s="3"/>
      <c r="AE137" s="3"/>
      <c r="AF137" s="3"/>
    </row>
    <row r="138" spans="1:32" ht="15" customHeight="1" x14ac:dyDescent="0.2">
      <c r="A138" s="45"/>
      <c r="B138" s="47"/>
      <c r="C138" s="40"/>
      <c r="D138" s="40"/>
      <c r="E138" s="40"/>
      <c r="F138" s="40"/>
      <c r="G138" s="40"/>
      <c r="H138" s="40"/>
      <c r="I138" s="71"/>
      <c r="J138" s="40"/>
      <c r="K138" s="108"/>
      <c r="L138" s="25" t="s">
        <v>161</v>
      </c>
      <c r="M138" s="1">
        <v>2226.2993099999999</v>
      </c>
      <c r="N138" s="1">
        <v>2226.2808599999998</v>
      </c>
      <c r="O138" s="1">
        <v>2894.2</v>
      </c>
      <c r="P138" s="1">
        <v>1452.5</v>
      </c>
      <c r="Q138" s="1">
        <v>1452.5</v>
      </c>
      <c r="R138" s="1">
        <v>1452.5</v>
      </c>
      <c r="T138" s="3"/>
      <c r="U138" s="3"/>
      <c r="V138" s="3"/>
      <c r="W138" s="3"/>
      <c r="X138" s="3"/>
      <c r="Y138" s="3"/>
      <c r="AA138" s="3"/>
      <c r="AB138" s="3"/>
      <c r="AC138" s="3"/>
      <c r="AD138" s="3"/>
      <c r="AE138" s="3"/>
      <c r="AF138" s="3"/>
    </row>
    <row r="139" spans="1:32" ht="200.25" customHeight="1" x14ac:dyDescent="0.2">
      <c r="A139" s="46"/>
      <c r="B139" s="47"/>
      <c r="C139" s="40"/>
      <c r="D139" s="40"/>
      <c r="E139" s="40"/>
      <c r="F139" s="40"/>
      <c r="G139" s="40"/>
      <c r="H139" s="40"/>
      <c r="I139" s="71"/>
      <c r="J139" s="40"/>
      <c r="K139" s="108"/>
      <c r="L139" s="25" t="s">
        <v>286</v>
      </c>
      <c r="M139" s="1">
        <v>254.9</v>
      </c>
      <c r="N139" s="1">
        <v>254.88111999999998</v>
      </c>
      <c r="O139" s="1">
        <v>173.9</v>
      </c>
      <c r="P139" s="1">
        <v>210</v>
      </c>
      <c r="Q139" s="1">
        <v>210</v>
      </c>
      <c r="R139" s="1">
        <v>210</v>
      </c>
      <c r="T139" s="3"/>
      <c r="U139" s="3"/>
      <c r="V139" s="3"/>
      <c r="W139" s="3"/>
      <c r="X139" s="3"/>
      <c r="Y139" s="3"/>
      <c r="AA139" s="3"/>
      <c r="AB139" s="3"/>
      <c r="AC139" s="3"/>
      <c r="AD139" s="3"/>
      <c r="AE139" s="3"/>
      <c r="AF139" s="3"/>
    </row>
    <row r="140" spans="1:32" ht="126" customHeight="1" x14ac:dyDescent="0.2">
      <c r="A140" s="44" t="s">
        <v>308</v>
      </c>
      <c r="B140" s="47" t="s">
        <v>309</v>
      </c>
      <c r="C140" s="32" t="s">
        <v>558</v>
      </c>
      <c r="D140" s="33" t="s">
        <v>310</v>
      </c>
      <c r="E140" s="33" t="s">
        <v>77</v>
      </c>
      <c r="F140" s="33"/>
      <c r="G140" s="33"/>
      <c r="H140" s="33"/>
      <c r="I140" s="32" t="s">
        <v>497</v>
      </c>
      <c r="J140" s="32" t="s">
        <v>498</v>
      </c>
      <c r="K140" s="121" t="s">
        <v>499</v>
      </c>
      <c r="L140" s="130"/>
      <c r="M140" s="1">
        <f>M141</f>
        <v>12651</v>
      </c>
      <c r="N140" s="1">
        <f t="shared" ref="N140:R140" si="44">N141</f>
        <v>12639.343999999999</v>
      </c>
      <c r="O140" s="1">
        <f t="shared" si="44"/>
        <v>10784.9</v>
      </c>
      <c r="P140" s="1">
        <f t="shared" si="44"/>
        <v>13508.6</v>
      </c>
      <c r="Q140" s="1">
        <f t="shared" si="44"/>
        <v>13508.6</v>
      </c>
      <c r="R140" s="1">
        <f t="shared" si="44"/>
        <v>13508.6</v>
      </c>
      <c r="T140" s="3"/>
      <c r="U140" s="3"/>
      <c r="V140" s="3"/>
      <c r="W140" s="3"/>
      <c r="X140" s="3"/>
      <c r="Y140" s="3"/>
      <c r="AA140" s="3"/>
      <c r="AB140" s="3"/>
      <c r="AC140" s="3"/>
      <c r="AD140" s="3"/>
      <c r="AE140" s="3"/>
      <c r="AF140" s="3"/>
    </row>
    <row r="141" spans="1:32" ht="20.25" customHeight="1" x14ac:dyDescent="0.2">
      <c r="A141" s="54"/>
      <c r="B141" s="47"/>
      <c r="C141" s="33"/>
      <c r="D141" s="33"/>
      <c r="E141" s="33"/>
      <c r="F141" s="33"/>
      <c r="G141" s="33"/>
      <c r="H141" s="33"/>
      <c r="I141" s="33"/>
      <c r="J141" s="33"/>
      <c r="K141" s="112"/>
      <c r="L141" s="25" t="s">
        <v>311</v>
      </c>
      <c r="M141" s="1">
        <v>12651</v>
      </c>
      <c r="N141" s="1">
        <v>12639.343999999999</v>
      </c>
      <c r="O141" s="1">
        <v>10784.9</v>
      </c>
      <c r="P141" s="1">
        <v>13508.6</v>
      </c>
      <c r="Q141" s="1">
        <v>13508.6</v>
      </c>
      <c r="R141" s="1">
        <v>13508.6</v>
      </c>
      <c r="T141" s="3"/>
      <c r="U141" s="3"/>
      <c r="V141" s="3"/>
      <c r="W141" s="3"/>
      <c r="X141" s="3"/>
      <c r="Y141" s="3"/>
      <c r="AA141" s="3"/>
      <c r="AB141" s="3"/>
      <c r="AC141" s="3"/>
      <c r="AD141" s="3"/>
      <c r="AE141" s="3"/>
      <c r="AF141" s="3"/>
    </row>
    <row r="142" spans="1:32" ht="206.25" customHeight="1" x14ac:dyDescent="0.2">
      <c r="A142" s="53" t="s">
        <v>312</v>
      </c>
      <c r="B142" s="47" t="s">
        <v>313</v>
      </c>
      <c r="C142" s="32" t="s">
        <v>558</v>
      </c>
      <c r="D142" s="33" t="s">
        <v>314</v>
      </c>
      <c r="E142" s="33" t="s">
        <v>94</v>
      </c>
      <c r="F142" s="40"/>
      <c r="G142" s="40"/>
      <c r="H142" s="40"/>
      <c r="I142" s="43" t="s">
        <v>449</v>
      </c>
      <c r="J142" s="63" t="s">
        <v>139</v>
      </c>
      <c r="K142" s="121" t="s">
        <v>192</v>
      </c>
      <c r="L142" s="130"/>
      <c r="M142" s="1">
        <f>M143</f>
        <v>42275.199999999997</v>
      </c>
      <c r="N142" s="1">
        <f t="shared" ref="N142:R142" si="45">N143</f>
        <v>41245.203740000004</v>
      </c>
      <c r="O142" s="1">
        <f t="shared" si="45"/>
        <v>0</v>
      </c>
      <c r="P142" s="1">
        <f t="shared" si="45"/>
        <v>0</v>
      </c>
      <c r="Q142" s="1">
        <f t="shared" si="45"/>
        <v>0</v>
      </c>
      <c r="R142" s="1">
        <f t="shared" si="45"/>
        <v>0</v>
      </c>
      <c r="T142" s="3"/>
      <c r="U142" s="3"/>
      <c r="V142" s="3"/>
      <c r="W142" s="3"/>
      <c r="X142" s="3"/>
      <c r="Y142" s="3"/>
      <c r="AA142" s="3"/>
      <c r="AB142" s="3"/>
      <c r="AC142" s="3"/>
      <c r="AD142" s="3"/>
      <c r="AE142" s="3"/>
      <c r="AF142" s="3"/>
    </row>
    <row r="143" spans="1:32" x14ac:dyDescent="0.2">
      <c r="A143" s="53"/>
      <c r="B143" s="47"/>
      <c r="C143" s="33"/>
      <c r="D143" s="33"/>
      <c r="E143" s="33"/>
      <c r="F143" s="40"/>
      <c r="G143" s="40"/>
      <c r="H143" s="40"/>
      <c r="I143" s="40"/>
      <c r="J143" s="52"/>
      <c r="K143" s="112"/>
      <c r="L143" s="25" t="s">
        <v>118</v>
      </c>
      <c r="M143" s="1">
        <v>42275.199999999997</v>
      </c>
      <c r="N143" s="1">
        <v>41245.203740000004</v>
      </c>
      <c r="O143" s="1">
        <v>0</v>
      </c>
      <c r="P143" s="1"/>
      <c r="Q143" s="1"/>
      <c r="R143" s="1"/>
      <c r="T143" s="3"/>
      <c r="U143" s="3"/>
      <c r="V143" s="3"/>
      <c r="W143" s="3"/>
      <c r="X143" s="3"/>
      <c r="Y143" s="3"/>
      <c r="AA143" s="3"/>
      <c r="AB143" s="3"/>
      <c r="AC143" s="3"/>
      <c r="AD143" s="3"/>
      <c r="AE143" s="3"/>
      <c r="AF143" s="3"/>
    </row>
    <row r="144" spans="1:32" ht="63.75" x14ac:dyDescent="0.2">
      <c r="A144" s="10" t="s">
        <v>516</v>
      </c>
      <c r="B144" s="11">
        <v>2700</v>
      </c>
      <c r="C144" s="12"/>
      <c r="D144" s="12"/>
      <c r="E144" s="12"/>
      <c r="F144" s="13"/>
      <c r="G144" s="13"/>
      <c r="H144" s="13"/>
      <c r="I144" s="13"/>
      <c r="J144" s="14"/>
      <c r="K144" s="127"/>
      <c r="L144" s="131"/>
      <c r="M144" s="2">
        <f>M145</f>
        <v>4500</v>
      </c>
      <c r="N144" s="2">
        <f t="shared" ref="N144:R146" si="46">N145</f>
        <v>1800</v>
      </c>
      <c r="O144" s="2">
        <f t="shared" si="46"/>
        <v>22648.7</v>
      </c>
      <c r="P144" s="2">
        <f t="shared" si="46"/>
        <v>0</v>
      </c>
      <c r="Q144" s="2">
        <f t="shared" si="46"/>
        <v>0</v>
      </c>
      <c r="R144" s="2">
        <f t="shared" si="46"/>
        <v>0</v>
      </c>
      <c r="T144" s="3"/>
      <c r="U144" s="3"/>
      <c r="V144" s="3"/>
      <c r="W144" s="3"/>
      <c r="X144" s="3"/>
      <c r="Y144" s="3"/>
      <c r="AA144" s="3"/>
      <c r="AB144" s="3"/>
      <c r="AC144" s="3"/>
      <c r="AD144" s="3"/>
      <c r="AE144" s="3"/>
      <c r="AF144" s="3"/>
    </row>
    <row r="145" spans="1:32" ht="68.25" customHeight="1" x14ac:dyDescent="0.2">
      <c r="A145" s="10" t="s">
        <v>500</v>
      </c>
      <c r="B145" s="11">
        <v>2900</v>
      </c>
      <c r="C145" s="12"/>
      <c r="D145" s="12"/>
      <c r="E145" s="12"/>
      <c r="F145" s="13"/>
      <c r="G145" s="13"/>
      <c r="H145" s="13"/>
      <c r="I145" s="13"/>
      <c r="J145" s="14"/>
      <c r="K145" s="127"/>
      <c r="L145" s="131"/>
      <c r="M145" s="2">
        <f>M146</f>
        <v>4500</v>
      </c>
      <c r="N145" s="2">
        <f t="shared" si="46"/>
        <v>1800</v>
      </c>
      <c r="O145" s="2">
        <f t="shared" si="46"/>
        <v>22648.7</v>
      </c>
      <c r="P145" s="2">
        <f t="shared" si="46"/>
        <v>0</v>
      </c>
      <c r="Q145" s="2">
        <f t="shared" si="46"/>
        <v>0</v>
      </c>
      <c r="R145" s="2">
        <f t="shared" si="46"/>
        <v>0</v>
      </c>
      <c r="T145" s="3"/>
      <c r="U145" s="3"/>
      <c r="V145" s="3"/>
      <c r="W145" s="3"/>
      <c r="X145" s="3"/>
      <c r="Y145" s="3"/>
      <c r="AA145" s="3"/>
      <c r="AB145" s="3"/>
      <c r="AC145" s="3"/>
      <c r="AD145" s="3"/>
      <c r="AE145" s="3"/>
      <c r="AF145" s="3"/>
    </row>
    <row r="146" spans="1:32" ht="125.25" customHeight="1" x14ac:dyDescent="0.2">
      <c r="A146" s="66" t="s">
        <v>315</v>
      </c>
      <c r="B146" s="68">
        <v>2902</v>
      </c>
      <c r="C146" s="33" t="s">
        <v>52</v>
      </c>
      <c r="D146" s="33" t="s">
        <v>316</v>
      </c>
      <c r="E146" s="33" t="s">
        <v>94</v>
      </c>
      <c r="F146" s="100"/>
      <c r="G146" s="100"/>
      <c r="H146" s="100"/>
      <c r="I146" s="95" t="s">
        <v>528</v>
      </c>
      <c r="J146" s="95" t="s">
        <v>529</v>
      </c>
      <c r="K146" s="98" t="s">
        <v>530</v>
      </c>
      <c r="L146" s="25"/>
      <c r="M146" s="1">
        <f>M147</f>
        <v>4500</v>
      </c>
      <c r="N146" s="1">
        <f t="shared" si="46"/>
        <v>1800</v>
      </c>
      <c r="O146" s="1">
        <f t="shared" si="46"/>
        <v>22648.7</v>
      </c>
      <c r="P146" s="1">
        <f t="shared" si="46"/>
        <v>0</v>
      </c>
      <c r="Q146" s="1">
        <f t="shared" si="46"/>
        <v>0</v>
      </c>
      <c r="R146" s="1">
        <f t="shared" si="46"/>
        <v>0</v>
      </c>
      <c r="T146" s="3"/>
      <c r="U146" s="3"/>
      <c r="V146" s="3"/>
      <c r="W146" s="3"/>
      <c r="X146" s="3"/>
      <c r="Y146" s="3"/>
      <c r="AA146" s="3"/>
      <c r="AB146" s="3"/>
      <c r="AC146" s="3"/>
      <c r="AD146" s="3"/>
      <c r="AE146" s="3"/>
      <c r="AF146" s="3"/>
    </row>
    <row r="147" spans="1:32" ht="106.5" customHeight="1" x14ac:dyDescent="0.2">
      <c r="A147" s="67"/>
      <c r="B147" s="69"/>
      <c r="C147" s="33"/>
      <c r="D147" s="33"/>
      <c r="E147" s="33"/>
      <c r="F147" s="48"/>
      <c r="G147" s="48"/>
      <c r="H147" s="48"/>
      <c r="I147" s="96"/>
      <c r="J147" s="97"/>
      <c r="K147" s="99"/>
      <c r="L147" s="25" t="s">
        <v>71</v>
      </c>
      <c r="M147" s="1">
        <v>4500</v>
      </c>
      <c r="N147" s="1">
        <v>1800</v>
      </c>
      <c r="O147" s="1">
        <v>22648.7</v>
      </c>
      <c r="P147" s="1">
        <v>0</v>
      </c>
      <c r="Q147" s="1">
        <v>0</v>
      </c>
      <c r="R147" s="1">
        <v>0</v>
      </c>
      <c r="T147" s="3"/>
      <c r="U147" s="3"/>
      <c r="V147" s="3"/>
      <c r="W147" s="3"/>
      <c r="X147" s="3"/>
      <c r="Y147" s="3"/>
      <c r="AA147" s="3"/>
      <c r="AB147" s="3"/>
      <c r="AC147" s="3"/>
      <c r="AD147" s="3"/>
      <c r="AE147" s="3"/>
      <c r="AF147" s="3"/>
    </row>
    <row r="148" spans="1:32" ht="76.5" x14ac:dyDescent="0.2">
      <c r="A148" s="30" t="s">
        <v>517</v>
      </c>
      <c r="B148" s="29" t="s">
        <v>317</v>
      </c>
      <c r="C148" s="31"/>
      <c r="D148" s="31"/>
      <c r="E148" s="31"/>
      <c r="F148" s="31"/>
      <c r="G148" s="31"/>
      <c r="H148" s="31"/>
      <c r="I148" s="31"/>
      <c r="J148" s="31"/>
      <c r="K148" s="125"/>
      <c r="L148" s="24"/>
      <c r="M148" s="4">
        <f>M149+M158</f>
        <v>223538.90000000002</v>
      </c>
      <c r="N148" s="4">
        <f t="shared" ref="N148:R148" si="47">N149+N158</f>
        <v>223372.72123999998</v>
      </c>
      <c r="O148" s="4">
        <f t="shared" si="47"/>
        <v>241928.8</v>
      </c>
      <c r="P148" s="4">
        <f t="shared" si="47"/>
        <v>349691.8</v>
      </c>
      <c r="Q148" s="4">
        <f t="shared" si="47"/>
        <v>350643.20000000001</v>
      </c>
      <c r="R148" s="4">
        <f t="shared" si="47"/>
        <v>342760.9</v>
      </c>
      <c r="T148" s="3"/>
      <c r="U148" s="3"/>
      <c r="V148" s="3"/>
      <c r="W148" s="3"/>
      <c r="X148" s="3"/>
      <c r="Y148" s="3"/>
      <c r="AA148" s="3"/>
      <c r="AB148" s="3"/>
      <c r="AC148" s="3"/>
      <c r="AD148" s="3"/>
      <c r="AE148" s="3"/>
      <c r="AF148" s="3"/>
    </row>
    <row r="149" spans="1:32" x14ac:dyDescent="0.2">
      <c r="A149" s="15" t="s">
        <v>318</v>
      </c>
      <c r="B149" s="16" t="s">
        <v>319</v>
      </c>
      <c r="C149" s="17"/>
      <c r="D149" s="31"/>
      <c r="E149" s="31"/>
      <c r="F149" s="31"/>
      <c r="G149" s="31"/>
      <c r="H149" s="31"/>
      <c r="I149" s="31"/>
      <c r="J149" s="31"/>
      <c r="K149" s="125"/>
      <c r="L149" s="24"/>
      <c r="M149" s="4">
        <f>M150+M152+M154+M156</f>
        <v>8138.7</v>
      </c>
      <c r="N149" s="4">
        <f t="shared" ref="N149:R149" si="48">N150+N152+N154+N156</f>
        <v>8138.6039999999994</v>
      </c>
      <c r="O149" s="4">
        <f t="shared" si="48"/>
        <v>9440.5999999999985</v>
      </c>
      <c r="P149" s="4">
        <f t="shared" si="48"/>
        <v>13689.8</v>
      </c>
      <c r="Q149" s="4">
        <f t="shared" si="48"/>
        <v>14247.699999999999</v>
      </c>
      <c r="R149" s="4">
        <f t="shared" si="48"/>
        <v>5321.5</v>
      </c>
      <c r="T149" s="3"/>
      <c r="U149" s="3"/>
      <c r="V149" s="3"/>
      <c r="W149" s="3"/>
      <c r="X149" s="3"/>
      <c r="Y149" s="3"/>
      <c r="AA149" s="3"/>
      <c r="AB149" s="3"/>
      <c r="AC149" s="3"/>
      <c r="AD149" s="3"/>
      <c r="AE149" s="3"/>
      <c r="AF149" s="3"/>
    </row>
    <row r="150" spans="1:32" ht="69.75" customHeight="1" x14ac:dyDescent="0.2">
      <c r="A150" s="44" t="s">
        <v>320</v>
      </c>
      <c r="B150" s="47" t="s">
        <v>321</v>
      </c>
      <c r="C150" s="32" t="s">
        <v>563</v>
      </c>
      <c r="D150" s="33" t="s">
        <v>322</v>
      </c>
      <c r="E150" s="33" t="s">
        <v>323</v>
      </c>
      <c r="F150" s="33" t="s">
        <v>324</v>
      </c>
      <c r="G150" s="33" t="s">
        <v>325</v>
      </c>
      <c r="H150" s="33" t="s">
        <v>77</v>
      </c>
      <c r="I150" s="32" t="s">
        <v>501</v>
      </c>
      <c r="J150" s="32" t="s">
        <v>502</v>
      </c>
      <c r="K150" s="121" t="s">
        <v>503</v>
      </c>
      <c r="L150" s="130"/>
      <c r="M150" s="1">
        <f>M151</f>
        <v>6100.7</v>
      </c>
      <c r="N150" s="1">
        <f t="shared" ref="N150:R150" si="49">N151</f>
        <v>6100.7</v>
      </c>
      <c r="O150" s="1">
        <f t="shared" si="49"/>
        <v>6379</v>
      </c>
      <c r="P150" s="1">
        <f t="shared" si="49"/>
        <v>4901.7</v>
      </c>
      <c r="Q150" s="1">
        <f t="shared" si="49"/>
        <v>5097</v>
      </c>
      <c r="R150" s="1">
        <f t="shared" si="49"/>
        <v>5317.5</v>
      </c>
      <c r="T150" s="3"/>
      <c r="U150" s="3"/>
      <c r="V150" s="3"/>
      <c r="W150" s="3"/>
      <c r="X150" s="3"/>
      <c r="Y150" s="3"/>
      <c r="AA150" s="3"/>
      <c r="AB150" s="3"/>
      <c r="AC150" s="3"/>
      <c r="AD150" s="3"/>
      <c r="AE150" s="3"/>
      <c r="AF150" s="3"/>
    </row>
    <row r="151" spans="1:32" ht="71.25" customHeight="1" x14ac:dyDescent="0.2">
      <c r="A151" s="46"/>
      <c r="B151" s="47"/>
      <c r="C151" s="33"/>
      <c r="D151" s="33"/>
      <c r="E151" s="33"/>
      <c r="F151" s="33"/>
      <c r="G151" s="33"/>
      <c r="H151" s="33"/>
      <c r="I151" s="33"/>
      <c r="J151" s="33"/>
      <c r="K151" s="112"/>
      <c r="L151" s="25" t="s">
        <v>326</v>
      </c>
      <c r="M151" s="1">
        <v>6100.7</v>
      </c>
      <c r="N151" s="1">
        <v>6100.7</v>
      </c>
      <c r="O151" s="1">
        <v>6379</v>
      </c>
      <c r="P151" s="1">
        <v>4901.7</v>
      </c>
      <c r="Q151" s="1">
        <v>5097</v>
      </c>
      <c r="R151" s="1">
        <v>5317.5</v>
      </c>
      <c r="T151" s="3"/>
      <c r="U151" s="3"/>
      <c r="V151" s="3"/>
      <c r="W151" s="3"/>
      <c r="X151" s="3"/>
      <c r="Y151" s="3"/>
      <c r="AA151" s="3"/>
      <c r="AB151" s="3"/>
      <c r="AC151" s="3"/>
      <c r="AD151" s="3"/>
      <c r="AE151" s="3"/>
      <c r="AF151" s="3"/>
    </row>
    <row r="152" spans="1:32" ht="96" customHeight="1" x14ac:dyDescent="0.2">
      <c r="A152" s="44" t="s">
        <v>327</v>
      </c>
      <c r="B152" s="47" t="s">
        <v>328</v>
      </c>
      <c r="C152" s="32" t="s">
        <v>562</v>
      </c>
      <c r="D152" s="33" t="s">
        <v>329</v>
      </c>
      <c r="E152" s="33" t="s">
        <v>330</v>
      </c>
      <c r="F152" s="33" t="s">
        <v>331</v>
      </c>
      <c r="G152" s="33" t="s">
        <v>332</v>
      </c>
      <c r="H152" s="33" t="s">
        <v>333</v>
      </c>
      <c r="I152" s="33"/>
      <c r="J152" s="33"/>
      <c r="K152" s="112"/>
      <c r="L152" s="130"/>
      <c r="M152" s="1">
        <f>M153</f>
        <v>5.2</v>
      </c>
      <c r="N152" s="1">
        <f t="shared" ref="N152:R152" si="50">N153</f>
        <v>5.2</v>
      </c>
      <c r="O152" s="1">
        <f t="shared" si="50"/>
        <v>6.9</v>
      </c>
      <c r="P152" s="1">
        <f t="shared" si="50"/>
        <v>52.4</v>
      </c>
      <c r="Q152" s="1">
        <f t="shared" si="50"/>
        <v>8.3000000000000007</v>
      </c>
      <c r="R152" s="1">
        <f t="shared" si="50"/>
        <v>4</v>
      </c>
      <c r="T152" s="3"/>
      <c r="U152" s="3"/>
      <c r="V152" s="3"/>
      <c r="W152" s="3"/>
      <c r="X152" s="3"/>
      <c r="Y152" s="3"/>
      <c r="AA152" s="3"/>
      <c r="AB152" s="3"/>
      <c r="AC152" s="3"/>
      <c r="AD152" s="3"/>
      <c r="AE152" s="3"/>
      <c r="AF152" s="3"/>
    </row>
    <row r="153" spans="1:32" ht="34.5" customHeight="1" x14ac:dyDescent="0.2">
      <c r="A153" s="46"/>
      <c r="B153" s="47"/>
      <c r="C153" s="33"/>
      <c r="D153" s="33"/>
      <c r="E153" s="33"/>
      <c r="F153" s="33"/>
      <c r="G153" s="33"/>
      <c r="H153" s="33"/>
      <c r="I153" s="33"/>
      <c r="J153" s="33"/>
      <c r="K153" s="112"/>
      <c r="L153" s="25" t="s">
        <v>334</v>
      </c>
      <c r="M153" s="1">
        <v>5.2</v>
      </c>
      <c r="N153" s="1">
        <v>5.2</v>
      </c>
      <c r="O153" s="1">
        <v>6.9</v>
      </c>
      <c r="P153" s="1">
        <v>52.4</v>
      </c>
      <c r="Q153" s="1">
        <v>8.3000000000000007</v>
      </c>
      <c r="R153" s="1">
        <v>4</v>
      </c>
      <c r="T153" s="3"/>
      <c r="U153" s="3"/>
      <c r="V153" s="3"/>
      <c r="W153" s="3"/>
      <c r="X153" s="3"/>
      <c r="Y153" s="3"/>
      <c r="AA153" s="3"/>
      <c r="AB153" s="3"/>
      <c r="AC153" s="3"/>
      <c r="AD153" s="3"/>
      <c r="AE153" s="3"/>
      <c r="AF153" s="3"/>
    </row>
    <row r="154" spans="1:32" ht="99.75" customHeight="1" x14ac:dyDescent="0.2">
      <c r="A154" s="44" t="s">
        <v>335</v>
      </c>
      <c r="B154" s="65" t="s">
        <v>336</v>
      </c>
      <c r="C154" s="32" t="s">
        <v>561</v>
      </c>
      <c r="D154" s="33" t="s">
        <v>337</v>
      </c>
      <c r="E154" s="33" t="s">
        <v>338</v>
      </c>
      <c r="F154" s="33" t="s">
        <v>339</v>
      </c>
      <c r="G154" s="33" t="s">
        <v>340</v>
      </c>
      <c r="H154" s="33" t="s">
        <v>341</v>
      </c>
      <c r="I154" s="32" t="s">
        <v>504</v>
      </c>
      <c r="J154" s="32" t="s">
        <v>502</v>
      </c>
      <c r="K154" s="121" t="s">
        <v>503</v>
      </c>
      <c r="L154" s="130"/>
      <c r="M154" s="1">
        <f>M155</f>
        <v>2032.8</v>
      </c>
      <c r="N154" s="1">
        <f t="shared" ref="N154:R154" si="51">N155</f>
        <v>2032.704</v>
      </c>
      <c r="O154" s="1">
        <f t="shared" si="51"/>
        <v>2054.6999999999998</v>
      </c>
      <c r="P154" s="1">
        <f t="shared" si="51"/>
        <v>6505.3</v>
      </c>
      <c r="Q154" s="1">
        <f t="shared" si="51"/>
        <v>6898.5</v>
      </c>
      <c r="R154" s="1">
        <f t="shared" si="51"/>
        <v>0</v>
      </c>
      <c r="T154" s="3"/>
      <c r="U154" s="3"/>
      <c r="V154" s="3"/>
      <c r="W154" s="3"/>
      <c r="X154" s="3"/>
      <c r="Y154" s="3"/>
      <c r="AA154" s="3"/>
      <c r="AB154" s="3"/>
      <c r="AC154" s="3"/>
      <c r="AD154" s="3"/>
      <c r="AE154" s="3"/>
      <c r="AF154" s="3"/>
    </row>
    <row r="155" spans="1:32" x14ac:dyDescent="0.2">
      <c r="A155" s="46"/>
      <c r="B155" s="65"/>
      <c r="C155" s="33"/>
      <c r="D155" s="33"/>
      <c r="E155" s="33"/>
      <c r="F155" s="33"/>
      <c r="G155" s="33"/>
      <c r="H155" s="33"/>
      <c r="I155" s="33"/>
      <c r="J155" s="33"/>
      <c r="K155" s="112"/>
      <c r="L155" s="25" t="s">
        <v>71</v>
      </c>
      <c r="M155" s="1">
        <v>2032.8</v>
      </c>
      <c r="N155" s="1">
        <v>2032.704</v>
      </c>
      <c r="O155" s="1">
        <f>4700-2645.3</f>
        <v>2054.6999999999998</v>
      </c>
      <c r="P155" s="1">
        <v>6505.3</v>
      </c>
      <c r="Q155" s="1">
        <v>6898.5</v>
      </c>
      <c r="R155" s="1">
        <v>0</v>
      </c>
      <c r="T155" s="3"/>
      <c r="U155" s="3"/>
      <c r="V155" s="3"/>
      <c r="W155" s="3"/>
      <c r="X155" s="3"/>
      <c r="Y155" s="3"/>
      <c r="AA155" s="3"/>
      <c r="AB155" s="3"/>
      <c r="AC155" s="3"/>
      <c r="AD155" s="3"/>
      <c r="AE155" s="3"/>
      <c r="AF155" s="3"/>
    </row>
    <row r="156" spans="1:32" ht="85.5" customHeight="1" x14ac:dyDescent="0.2">
      <c r="A156" s="44" t="s">
        <v>342</v>
      </c>
      <c r="B156" s="47" t="s">
        <v>343</v>
      </c>
      <c r="C156" s="32" t="s">
        <v>560</v>
      </c>
      <c r="D156" s="33" t="s">
        <v>344</v>
      </c>
      <c r="E156" s="33" t="s">
        <v>345</v>
      </c>
      <c r="F156" s="33" t="s">
        <v>339</v>
      </c>
      <c r="G156" s="33" t="s">
        <v>346</v>
      </c>
      <c r="H156" s="33" t="s">
        <v>341</v>
      </c>
      <c r="I156" s="32" t="s">
        <v>504</v>
      </c>
      <c r="J156" s="32" t="s">
        <v>502</v>
      </c>
      <c r="K156" s="121" t="s">
        <v>503</v>
      </c>
      <c r="L156" s="130"/>
      <c r="M156" s="1">
        <f>M157</f>
        <v>0</v>
      </c>
      <c r="N156" s="1">
        <f t="shared" ref="N156:R156" si="52">N157</f>
        <v>0</v>
      </c>
      <c r="O156" s="1">
        <f t="shared" si="52"/>
        <v>1000</v>
      </c>
      <c r="P156" s="1">
        <f t="shared" si="52"/>
        <v>2230.4</v>
      </c>
      <c r="Q156" s="1">
        <f t="shared" si="52"/>
        <v>2243.9</v>
      </c>
      <c r="R156" s="1">
        <f t="shared" si="52"/>
        <v>0</v>
      </c>
      <c r="T156" s="3"/>
      <c r="U156" s="3"/>
      <c r="V156" s="3"/>
      <c r="W156" s="3"/>
      <c r="X156" s="3"/>
      <c r="Y156" s="3"/>
      <c r="AA156" s="3"/>
      <c r="AB156" s="3"/>
      <c r="AC156" s="3"/>
      <c r="AD156" s="3"/>
      <c r="AE156" s="3"/>
      <c r="AF156" s="3"/>
    </row>
    <row r="157" spans="1:32" ht="18" customHeight="1" x14ac:dyDescent="0.2">
      <c r="A157" s="46"/>
      <c r="B157" s="47"/>
      <c r="C157" s="33"/>
      <c r="D157" s="33"/>
      <c r="E157" s="33"/>
      <c r="F157" s="33"/>
      <c r="G157" s="33"/>
      <c r="H157" s="33"/>
      <c r="I157" s="33"/>
      <c r="J157" s="33"/>
      <c r="K157" s="112"/>
      <c r="L157" s="25" t="s">
        <v>71</v>
      </c>
      <c r="M157" s="1">
        <v>0</v>
      </c>
      <c r="N157" s="1">
        <v>0</v>
      </c>
      <c r="O157" s="1">
        <f>2099.5-1099.5</f>
        <v>1000</v>
      </c>
      <c r="P157" s="1">
        <v>2230.4</v>
      </c>
      <c r="Q157" s="1">
        <v>2243.9</v>
      </c>
      <c r="R157" s="1">
        <v>0</v>
      </c>
      <c r="T157" s="3"/>
      <c r="U157" s="3"/>
      <c r="V157" s="3"/>
      <c r="W157" s="3"/>
      <c r="X157" s="3"/>
      <c r="Y157" s="3"/>
      <c r="AA157" s="3"/>
      <c r="AB157" s="3"/>
      <c r="AC157" s="3"/>
      <c r="AD157" s="3"/>
      <c r="AE157" s="3"/>
      <c r="AF157" s="3"/>
    </row>
    <row r="158" spans="1:32" ht="25.5" x14ac:dyDescent="0.2">
      <c r="A158" s="18" t="s">
        <v>347</v>
      </c>
      <c r="B158" s="29" t="s">
        <v>348</v>
      </c>
      <c r="C158" s="31"/>
      <c r="D158" s="31"/>
      <c r="E158" s="31"/>
      <c r="F158" s="31"/>
      <c r="G158" s="31"/>
      <c r="H158" s="31"/>
      <c r="I158" s="31"/>
      <c r="J158" s="31"/>
      <c r="K158" s="125"/>
      <c r="L158" s="24"/>
      <c r="M158" s="4">
        <f>M159+M165+M172+M175+M177+M179+M183+M185+M187+M189+M191</f>
        <v>215400.2</v>
      </c>
      <c r="N158" s="4">
        <f t="shared" ref="N158:R158" si="53">N159+N165+N172+N175+N177+N179+N183+N185+N187+N189+N191</f>
        <v>215234.11723999999</v>
      </c>
      <c r="O158" s="4">
        <f t="shared" si="53"/>
        <v>232488.19999999998</v>
      </c>
      <c r="P158" s="4">
        <f t="shared" si="53"/>
        <v>336002</v>
      </c>
      <c r="Q158" s="4">
        <f t="shared" si="53"/>
        <v>336395.5</v>
      </c>
      <c r="R158" s="4">
        <f t="shared" si="53"/>
        <v>337439.4</v>
      </c>
      <c r="T158" s="3"/>
      <c r="U158" s="3"/>
      <c r="V158" s="3"/>
      <c r="W158" s="3"/>
      <c r="X158" s="3"/>
      <c r="Y158" s="3"/>
      <c r="AA158" s="3"/>
      <c r="AB158" s="3"/>
      <c r="AC158" s="3"/>
      <c r="AD158" s="3"/>
      <c r="AE158" s="3"/>
      <c r="AF158" s="3"/>
    </row>
    <row r="159" spans="1:32" ht="273" customHeight="1" x14ac:dyDescent="0.2">
      <c r="A159" s="44" t="s">
        <v>349</v>
      </c>
      <c r="B159" s="47" t="s">
        <v>350</v>
      </c>
      <c r="C159" s="43" t="s">
        <v>559</v>
      </c>
      <c r="D159" s="40" t="s">
        <v>351</v>
      </c>
      <c r="E159" s="40" t="s">
        <v>94</v>
      </c>
      <c r="F159" s="40" t="s">
        <v>352</v>
      </c>
      <c r="G159" s="40" t="s">
        <v>353</v>
      </c>
      <c r="H159" s="40" t="s">
        <v>354</v>
      </c>
      <c r="I159" s="43" t="s">
        <v>531</v>
      </c>
      <c r="J159" s="43" t="s">
        <v>532</v>
      </c>
      <c r="K159" s="113" t="s">
        <v>533</v>
      </c>
      <c r="L159" s="130"/>
      <c r="M159" s="1">
        <f>SUM(M160:M164)</f>
        <v>9586.1651500000007</v>
      </c>
      <c r="N159" s="1">
        <f t="shared" ref="N159:R159" si="54">SUM(N160:N164)</f>
        <v>9552.3561999999984</v>
      </c>
      <c r="O159" s="1">
        <f t="shared" si="54"/>
        <v>10836.400000000001</v>
      </c>
      <c r="P159" s="1">
        <f t="shared" si="54"/>
        <v>12851.900000000001</v>
      </c>
      <c r="Q159" s="1">
        <f t="shared" si="54"/>
        <v>12701.900000000001</v>
      </c>
      <c r="R159" s="1">
        <f t="shared" si="54"/>
        <v>12532.500000000002</v>
      </c>
      <c r="T159" s="3"/>
      <c r="U159" s="3"/>
      <c r="V159" s="3"/>
      <c r="W159" s="3"/>
      <c r="X159" s="3"/>
      <c r="Y159" s="3"/>
      <c r="AA159" s="3"/>
      <c r="AB159" s="3"/>
      <c r="AC159" s="3"/>
      <c r="AD159" s="3"/>
      <c r="AE159" s="3"/>
      <c r="AF159" s="3"/>
    </row>
    <row r="160" spans="1:32" x14ac:dyDescent="0.2">
      <c r="A160" s="45"/>
      <c r="B160" s="47"/>
      <c r="C160" s="40"/>
      <c r="D160" s="40"/>
      <c r="E160" s="40"/>
      <c r="F160" s="40"/>
      <c r="G160" s="40"/>
      <c r="H160" s="40"/>
      <c r="I160" s="40"/>
      <c r="J160" s="40"/>
      <c r="K160" s="108"/>
      <c r="L160" s="25" t="s">
        <v>29</v>
      </c>
      <c r="M160" s="1">
        <v>6889.1681500000004</v>
      </c>
      <c r="N160" s="1">
        <v>6870.9429700000001</v>
      </c>
      <c r="O160" s="1">
        <v>8267.6</v>
      </c>
      <c r="P160" s="1">
        <v>8806.5</v>
      </c>
      <c r="Q160" s="1">
        <v>8806.5</v>
      </c>
      <c r="R160" s="1">
        <v>8806.5</v>
      </c>
      <c r="T160" s="3"/>
      <c r="U160" s="3"/>
      <c r="V160" s="3"/>
      <c r="W160" s="3"/>
      <c r="X160" s="3"/>
      <c r="Y160" s="3"/>
      <c r="AA160" s="3"/>
      <c r="AB160" s="3"/>
      <c r="AC160" s="3"/>
      <c r="AD160" s="3"/>
      <c r="AE160" s="3"/>
      <c r="AF160" s="3"/>
    </row>
    <row r="161" spans="1:32" x14ac:dyDescent="0.2">
      <c r="A161" s="45"/>
      <c r="B161" s="47"/>
      <c r="C161" s="40"/>
      <c r="D161" s="40"/>
      <c r="E161" s="40"/>
      <c r="F161" s="40"/>
      <c r="G161" s="40"/>
      <c r="H161" s="40"/>
      <c r="I161" s="40"/>
      <c r="J161" s="40"/>
      <c r="K161" s="108"/>
      <c r="L161" s="25" t="s">
        <v>326</v>
      </c>
      <c r="M161" s="1">
        <v>1405.4</v>
      </c>
      <c r="N161" s="1">
        <v>1405.4</v>
      </c>
      <c r="O161" s="1">
        <v>1260.0999999999999</v>
      </c>
      <c r="P161" s="1">
        <v>2646</v>
      </c>
      <c r="Q161" s="1">
        <v>2496</v>
      </c>
      <c r="R161" s="1">
        <v>2326.6</v>
      </c>
      <c r="T161" s="3"/>
      <c r="U161" s="3"/>
      <c r="V161" s="3"/>
      <c r="W161" s="3"/>
      <c r="X161" s="3"/>
      <c r="Y161" s="3"/>
      <c r="AA161" s="3"/>
      <c r="AB161" s="3"/>
      <c r="AC161" s="3"/>
      <c r="AD161" s="3"/>
      <c r="AE161" s="3"/>
      <c r="AF161" s="3"/>
    </row>
    <row r="162" spans="1:32" x14ac:dyDescent="0.2">
      <c r="A162" s="45"/>
      <c r="B162" s="47"/>
      <c r="C162" s="40"/>
      <c r="D162" s="40"/>
      <c r="E162" s="40"/>
      <c r="F162" s="40"/>
      <c r="G162" s="40"/>
      <c r="H162" s="40"/>
      <c r="I162" s="40"/>
      <c r="J162" s="40"/>
      <c r="K162" s="108"/>
      <c r="L162" s="25" t="s">
        <v>86</v>
      </c>
      <c r="M162" s="1">
        <v>1289.5999999999999</v>
      </c>
      <c r="N162" s="1">
        <v>1274.01623</v>
      </c>
      <c r="O162" s="1">
        <v>1305.7</v>
      </c>
      <c r="P162" s="1">
        <v>1387.7</v>
      </c>
      <c r="Q162" s="1">
        <v>1387.7</v>
      </c>
      <c r="R162" s="1">
        <v>1387.7</v>
      </c>
      <c r="T162" s="3"/>
      <c r="U162" s="3"/>
      <c r="V162" s="3"/>
      <c r="W162" s="3"/>
      <c r="X162" s="3"/>
      <c r="Y162" s="3"/>
      <c r="AA162" s="3"/>
      <c r="AB162" s="3"/>
      <c r="AC162" s="3"/>
      <c r="AD162" s="3"/>
      <c r="AE162" s="3"/>
      <c r="AF162" s="3"/>
    </row>
    <row r="163" spans="1:32" x14ac:dyDescent="0.2">
      <c r="A163" s="45"/>
      <c r="B163" s="47"/>
      <c r="C163" s="40"/>
      <c r="D163" s="40"/>
      <c r="E163" s="40"/>
      <c r="F163" s="40"/>
      <c r="G163" s="40"/>
      <c r="H163" s="40"/>
      <c r="I163" s="40"/>
      <c r="J163" s="40"/>
      <c r="K163" s="108"/>
      <c r="L163" s="25" t="s">
        <v>355</v>
      </c>
      <c r="M163" s="1">
        <v>1.9970000000000001</v>
      </c>
      <c r="N163" s="1">
        <v>1.9970000000000001</v>
      </c>
      <c r="O163" s="1">
        <v>2</v>
      </c>
      <c r="P163" s="1">
        <f>4.8+6.9</f>
        <v>11.7</v>
      </c>
      <c r="Q163" s="1">
        <v>11.7</v>
      </c>
      <c r="R163" s="1">
        <v>11.7</v>
      </c>
      <c r="T163" s="3"/>
      <c r="U163" s="3"/>
      <c r="V163" s="3"/>
      <c r="W163" s="3"/>
      <c r="X163" s="3"/>
      <c r="Y163" s="3"/>
      <c r="AA163" s="3"/>
      <c r="AB163" s="3"/>
      <c r="AC163" s="3"/>
      <c r="AD163" s="3"/>
      <c r="AE163" s="3"/>
      <c r="AF163" s="3"/>
    </row>
    <row r="164" spans="1:32" x14ac:dyDescent="0.2">
      <c r="A164" s="46"/>
      <c r="B164" s="47"/>
      <c r="C164" s="40"/>
      <c r="D164" s="40"/>
      <c r="E164" s="40"/>
      <c r="F164" s="40"/>
      <c r="G164" s="40"/>
      <c r="H164" s="40"/>
      <c r="I164" s="40"/>
      <c r="J164" s="40"/>
      <c r="K164" s="108"/>
      <c r="L164" s="25" t="s">
        <v>100</v>
      </c>
      <c r="M164" s="1">
        <v>0</v>
      </c>
      <c r="N164" s="1">
        <v>0</v>
      </c>
      <c r="O164" s="1">
        <v>1</v>
      </c>
      <c r="P164" s="1">
        <v>0</v>
      </c>
      <c r="Q164" s="1">
        <v>0</v>
      </c>
      <c r="R164" s="1">
        <v>0</v>
      </c>
      <c r="T164" s="3"/>
      <c r="U164" s="3"/>
      <c r="V164" s="3"/>
      <c r="W164" s="3"/>
      <c r="X164" s="3"/>
      <c r="Y164" s="3"/>
      <c r="AA164" s="3"/>
      <c r="AB164" s="3"/>
      <c r="AC164" s="3"/>
      <c r="AD164" s="3"/>
      <c r="AE164" s="3"/>
      <c r="AF164" s="3"/>
    </row>
    <row r="165" spans="1:32" ht="242.25" customHeight="1" x14ac:dyDescent="0.2">
      <c r="A165" s="44" t="s">
        <v>356</v>
      </c>
      <c r="B165" s="47" t="s">
        <v>357</v>
      </c>
      <c r="C165" s="43" t="s">
        <v>559</v>
      </c>
      <c r="D165" s="40" t="s">
        <v>351</v>
      </c>
      <c r="E165" s="40" t="s">
        <v>77</v>
      </c>
      <c r="F165" s="40" t="s">
        <v>358</v>
      </c>
      <c r="G165" s="63" t="s">
        <v>353</v>
      </c>
      <c r="H165" s="40" t="s">
        <v>354</v>
      </c>
      <c r="I165" s="51" t="s">
        <v>505</v>
      </c>
      <c r="J165" s="43" t="s">
        <v>125</v>
      </c>
      <c r="K165" s="113" t="s">
        <v>506</v>
      </c>
      <c r="L165" s="130"/>
      <c r="M165" s="1">
        <f>SUM(M166:M171)</f>
        <v>5547.3151400000006</v>
      </c>
      <c r="N165" s="1">
        <f t="shared" ref="N165:R165" si="55">SUM(N166:N171)</f>
        <v>5535.5119599999998</v>
      </c>
      <c r="O165" s="1">
        <f t="shared" si="55"/>
        <v>7021.7</v>
      </c>
      <c r="P165" s="1">
        <f t="shared" si="55"/>
        <v>6643.5</v>
      </c>
      <c r="Q165" s="1">
        <f t="shared" si="55"/>
        <v>6832.7</v>
      </c>
      <c r="R165" s="1">
        <f t="shared" si="55"/>
        <v>6586.1</v>
      </c>
      <c r="T165" s="3"/>
      <c r="U165" s="3"/>
      <c r="V165" s="3"/>
      <c r="W165" s="3"/>
      <c r="X165" s="3"/>
      <c r="Y165" s="3"/>
      <c r="AA165" s="3"/>
      <c r="AB165" s="3"/>
      <c r="AC165" s="3"/>
      <c r="AD165" s="3"/>
      <c r="AE165" s="3"/>
      <c r="AF165" s="3"/>
    </row>
    <row r="166" spans="1:32" ht="15.75" customHeight="1" x14ac:dyDescent="0.2">
      <c r="A166" s="45"/>
      <c r="B166" s="47"/>
      <c r="C166" s="40"/>
      <c r="D166" s="40"/>
      <c r="E166" s="40"/>
      <c r="F166" s="40"/>
      <c r="G166" s="64"/>
      <c r="H166" s="40"/>
      <c r="I166" s="40"/>
      <c r="J166" s="40"/>
      <c r="K166" s="108"/>
      <c r="L166" s="25" t="s">
        <v>29</v>
      </c>
      <c r="M166" s="1">
        <v>3013.0918500000002</v>
      </c>
      <c r="N166" s="1">
        <v>3005.9357799999998</v>
      </c>
      <c r="O166" s="1">
        <v>4424.3</v>
      </c>
      <c r="P166" s="1">
        <v>4428.8</v>
      </c>
      <c r="Q166" s="1">
        <v>4548.8</v>
      </c>
      <c r="R166" s="1">
        <v>4438.8</v>
      </c>
      <c r="T166" s="3"/>
      <c r="U166" s="3"/>
      <c r="V166" s="3"/>
      <c r="W166" s="3"/>
      <c r="X166" s="3"/>
      <c r="Y166" s="3"/>
      <c r="AA166" s="3"/>
      <c r="AB166" s="3"/>
      <c r="AC166" s="3"/>
      <c r="AD166" s="3"/>
      <c r="AE166" s="3"/>
      <c r="AF166" s="3"/>
    </row>
    <row r="167" spans="1:32" ht="16.5" customHeight="1" x14ac:dyDescent="0.2">
      <c r="A167" s="45"/>
      <c r="B167" s="47"/>
      <c r="C167" s="40"/>
      <c r="D167" s="40"/>
      <c r="E167" s="40"/>
      <c r="F167" s="40"/>
      <c r="G167" s="64"/>
      <c r="H167" s="40"/>
      <c r="I167" s="40"/>
      <c r="J167" s="40"/>
      <c r="K167" s="108"/>
      <c r="L167" s="25" t="s">
        <v>326</v>
      </c>
      <c r="M167" s="1">
        <v>1372.8040000000001</v>
      </c>
      <c r="N167" s="1">
        <v>1372.8040000000001</v>
      </c>
      <c r="O167" s="1">
        <v>1283.9000000000001</v>
      </c>
      <c r="P167" s="1">
        <v>799</v>
      </c>
      <c r="Q167" s="1">
        <v>753.7</v>
      </c>
      <c r="R167" s="1">
        <v>702.6</v>
      </c>
      <c r="T167" s="3"/>
      <c r="U167" s="3"/>
      <c r="V167" s="3"/>
      <c r="W167" s="3"/>
      <c r="X167" s="3"/>
      <c r="Y167" s="3"/>
      <c r="AA167" s="3"/>
      <c r="AB167" s="3"/>
      <c r="AC167" s="3"/>
      <c r="AD167" s="3"/>
      <c r="AE167" s="3"/>
      <c r="AF167" s="3"/>
    </row>
    <row r="168" spans="1:32" ht="12" customHeight="1" x14ac:dyDescent="0.2">
      <c r="A168" s="45"/>
      <c r="B168" s="47"/>
      <c r="C168" s="40"/>
      <c r="D168" s="40"/>
      <c r="E168" s="40"/>
      <c r="F168" s="40"/>
      <c r="G168" s="64"/>
      <c r="H168" s="40"/>
      <c r="I168" s="40"/>
      <c r="J168" s="40"/>
      <c r="K168" s="108"/>
      <c r="L168" s="25" t="s">
        <v>86</v>
      </c>
      <c r="M168" s="1">
        <v>847.01629000000003</v>
      </c>
      <c r="N168" s="1">
        <v>842.36918000000003</v>
      </c>
      <c r="O168" s="1">
        <v>821.9</v>
      </c>
      <c r="P168" s="1">
        <v>897.4</v>
      </c>
      <c r="Q168" s="1">
        <v>997.4</v>
      </c>
      <c r="R168" s="1">
        <v>897.4</v>
      </c>
      <c r="T168" s="3"/>
      <c r="U168" s="3"/>
      <c r="V168" s="3"/>
      <c r="W168" s="3"/>
      <c r="X168" s="3"/>
      <c r="Y168" s="3"/>
      <c r="AA168" s="3"/>
      <c r="AB168" s="3"/>
      <c r="AC168" s="3"/>
      <c r="AD168" s="3"/>
      <c r="AE168" s="3"/>
      <c r="AF168" s="3"/>
    </row>
    <row r="169" spans="1:32" ht="14.25" customHeight="1" x14ac:dyDescent="0.2">
      <c r="A169" s="45"/>
      <c r="B169" s="47"/>
      <c r="C169" s="40"/>
      <c r="D169" s="40"/>
      <c r="E169" s="40"/>
      <c r="F169" s="40"/>
      <c r="G169" s="64"/>
      <c r="H169" s="40"/>
      <c r="I169" s="40"/>
      <c r="J169" s="40"/>
      <c r="K169" s="108"/>
      <c r="L169" s="25" t="s">
        <v>355</v>
      </c>
      <c r="M169" s="1">
        <v>0.60299999999999998</v>
      </c>
      <c r="N169" s="1">
        <v>0.60299999999999998</v>
      </c>
      <c r="O169" s="1">
        <v>0.9</v>
      </c>
      <c r="P169" s="1">
        <f>1.4+2.1</f>
        <v>3.5</v>
      </c>
      <c r="Q169" s="1">
        <v>3.5</v>
      </c>
      <c r="R169" s="1">
        <v>3.5</v>
      </c>
      <c r="T169" s="3"/>
      <c r="U169" s="3"/>
      <c r="V169" s="3"/>
      <c r="W169" s="3"/>
      <c r="X169" s="3"/>
      <c r="Y169" s="3"/>
      <c r="AA169" s="3"/>
      <c r="AB169" s="3"/>
      <c r="AC169" s="3"/>
      <c r="AD169" s="3"/>
      <c r="AE169" s="3"/>
      <c r="AF169" s="3"/>
    </row>
    <row r="170" spans="1:32" ht="14.25" customHeight="1" x14ac:dyDescent="0.2">
      <c r="A170" s="45"/>
      <c r="B170" s="47"/>
      <c r="C170" s="40"/>
      <c r="D170" s="40"/>
      <c r="E170" s="40"/>
      <c r="F170" s="40"/>
      <c r="G170" s="64"/>
      <c r="H170" s="40"/>
      <c r="I170" s="40"/>
      <c r="J170" s="40"/>
      <c r="K170" s="108"/>
      <c r="L170" s="25" t="s">
        <v>100</v>
      </c>
      <c r="M170" s="1">
        <v>0</v>
      </c>
      <c r="N170" s="1">
        <v>0</v>
      </c>
      <c r="O170" s="1">
        <v>161.69999999999999</v>
      </c>
      <c r="P170" s="1">
        <v>171.2</v>
      </c>
      <c r="Q170" s="1">
        <v>171.2</v>
      </c>
      <c r="R170" s="1">
        <v>171.2</v>
      </c>
      <c r="T170" s="3"/>
      <c r="U170" s="3"/>
      <c r="V170" s="3"/>
      <c r="W170" s="3"/>
      <c r="X170" s="3"/>
      <c r="Y170" s="3"/>
      <c r="AA170" s="3"/>
      <c r="AB170" s="3"/>
      <c r="AC170" s="3"/>
      <c r="AD170" s="3"/>
      <c r="AE170" s="3"/>
      <c r="AF170" s="3"/>
    </row>
    <row r="171" spans="1:32" ht="16.5" customHeight="1" x14ac:dyDescent="0.2">
      <c r="A171" s="46"/>
      <c r="B171" s="47"/>
      <c r="C171" s="40"/>
      <c r="D171" s="40"/>
      <c r="E171" s="40"/>
      <c r="F171" s="40"/>
      <c r="G171" s="52"/>
      <c r="H171" s="40"/>
      <c r="I171" s="40"/>
      <c r="J171" s="40"/>
      <c r="K171" s="108"/>
      <c r="L171" s="25" t="s">
        <v>359</v>
      </c>
      <c r="M171" s="1">
        <v>313.8</v>
      </c>
      <c r="N171" s="1">
        <v>313.8</v>
      </c>
      <c r="O171" s="1">
        <v>329</v>
      </c>
      <c r="P171" s="1">
        <v>343.6</v>
      </c>
      <c r="Q171" s="1">
        <v>358.1</v>
      </c>
      <c r="R171" s="1">
        <v>372.6</v>
      </c>
      <c r="T171" s="3"/>
      <c r="U171" s="3"/>
      <c r="V171" s="3"/>
      <c r="W171" s="3"/>
      <c r="X171" s="3"/>
      <c r="Y171" s="3"/>
      <c r="AA171" s="3"/>
      <c r="AB171" s="3"/>
      <c r="AC171" s="3"/>
      <c r="AD171" s="3"/>
      <c r="AE171" s="3"/>
      <c r="AF171" s="3"/>
    </row>
    <row r="172" spans="1:32" ht="196.5" customHeight="1" x14ac:dyDescent="0.2">
      <c r="A172" s="44" t="s">
        <v>360</v>
      </c>
      <c r="B172" s="47" t="s">
        <v>361</v>
      </c>
      <c r="C172" s="40" t="s">
        <v>559</v>
      </c>
      <c r="D172" s="40" t="s">
        <v>351</v>
      </c>
      <c r="E172" s="40" t="s">
        <v>77</v>
      </c>
      <c r="F172" s="56" t="s">
        <v>362</v>
      </c>
      <c r="G172" s="59" t="s">
        <v>363</v>
      </c>
      <c r="H172" s="59" t="s">
        <v>364</v>
      </c>
      <c r="I172" s="60" t="s">
        <v>507</v>
      </c>
      <c r="J172" s="43" t="s">
        <v>508</v>
      </c>
      <c r="K172" s="122" t="s">
        <v>509</v>
      </c>
      <c r="L172" s="130"/>
      <c r="M172" s="1">
        <f>SUM(M173:M174)</f>
        <v>162.20000000000002</v>
      </c>
      <c r="N172" s="1">
        <f t="shared" ref="N172:R172" si="56">SUM(N173:N174)</f>
        <v>162.20000000000002</v>
      </c>
      <c r="O172" s="1">
        <f t="shared" si="56"/>
        <v>4.0999999999999996</v>
      </c>
      <c r="P172" s="1">
        <f t="shared" si="56"/>
        <v>4.3</v>
      </c>
      <c r="Q172" s="1">
        <f t="shared" si="56"/>
        <v>4.3</v>
      </c>
      <c r="R172" s="1">
        <f t="shared" si="56"/>
        <v>4.3</v>
      </c>
      <c r="T172" s="3"/>
      <c r="U172" s="3"/>
      <c r="V172" s="3"/>
      <c r="W172" s="3"/>
      <c r="X172" s="3"/>
      <c r="Y172" s="3"/>
      <c r="AA172" s="3"/>
      <c r="AB172" s="3"/>
      <c r="AC172" s="3"/>
      <c r="AD172" s="3"/>
      <c r="AE172" s="3"/>
      <c r="AF172" s="3"/>
    </row>
    <row r="173" spans="1:32" x14ac:dyDescent="0.2">
      <c r="A173" s="45"/>
      <c r="B173" s="47"/>
      <c r="C173" s="40"/>
      <c r="D173" s="40"/>
      <c r="E173" s="40"/>
      <c r="F173" s="57"/>
      <c r="G173" s="59"/>
      <c r="H173" s="59"/>
      <c r="I173" s="61"/>
      <c r="J173" s="40"/>
      <c r="K173" s="111"/>
      <c r="L173" s="25" t="s">
        <v>355</v>
      </c>
      <c r="M173" s="1">
        <v>2.2999999999999998</v>
      </c>
      <c r="N173" s="1">
        <v>2.2999999999999998</v>
      </c>
      <c r="O173" s="1">
        <v>4.0999999999999996</v>
      </c>
      <c r="P173" s="1">
        <v>4.3</v>
      </c>
      <c r="Q173" s="1">
        <v>4.3</v>
      </c>
      <c r="R173" s="1">
        <v>4.3</v>
      </c>
      <c r="T173" s="3"/>
      <c r="U173" s="3"/>
      <c r="V173" s="3"/>
      <c r="W173" s="3"/>
      <c r="X173" s="3"/>
      <c r="Y173" s="3"/>
      <c r="AA173" s="3"/>
      <c r="AB173" s="3"/>
      <c r="AC173" s="3"/>
      <c r="AD173" s="3"/>
      <c r="AE173" s="3"/>
      <c r="AF173" s="3"/>
    </row>
    <row r="174" spans="1:32" x14ac:dyDescent="0.2">
      <c r="A174" s="46"/>
      <c r="B174" s="47"/>
      <c r="C174" s="40"/>
      <c r="D174" s="40"/>
      <c r="E174" s="40"/>
      <c r="F174" s="58"/>
      <c r="G174" s="59"/>
      <c r="H174" s="59"/>
      <c r="I174" s="62"/>
      <c r="J174" s="40"/>
      <c r="K174" s="111"/>
      <c r="L174" s="25" t="s">
        <v>100</v>
      </c>
      <c r="M174" s="1">
        <v>159.9</v>
      </c>
      <c r="N174" s="1">
        <v>159.9</v>
      </c>
      <c r="O174" s="1">
        <v>0</v>
      </c>
      <c r="P174" s="1">
        <v>0</v>
      </c>
      <c r="Q174" s="1">
        <v>0</v>
      </c>
      <c r="R174" s="1">
        <v>0</v>
      </c>
      <c r="T174" s="3"/>
      <c r="U174" s="3"/>
      <c r="V174" s="3"/>
      <c r="W174" s="3"/>
      <c r="X174" s="3"/>
      <c r="Y174" s="3"/>
      <c r="AA174" s="3"/>
      <c r="AB174" s="3"/>
      <c r="AC174" s="3"/>
      <c r="AD174" s="3"/>
      <c r="AE174" s="3"/>
      <c r="AF174" s="3"/>
    </row>
    <row r="175" spans="1:32" ht="115.5" customHeight="1" x14ac:dyDescent="0.2">
      <c r="A175" s="44" t="s">
        <v>365</v>
      </c>
      <c r="B175" s="47" t="s">
        <v>366</v>
      </c>
      <c r="C175" s="32" t="s">
        <v>549</v>
      </c>
      <c r="D175" s="33" t="s">
        <v>367</v>
      </c>
      <c r="E175" s="33" t="s">
        <v>169</v>
      </c>
      <c r="F175" s="33" t="s">
        <v>368</v>
      </c>
      <c r="G175" s="33" t="s">
        <v>369</v>
      </c>
      <c r="H175" s="33" t="s">
        <v>370</v>
      </c>
      <c r="I175" s="33" t="s">
        <v>371</v>
      </c>
      <c r="J175" s="33" t="s">
        <v>372</v>
      </c>
      <c r="K175" s="112" t="s">
        <v>373</v>
      </c>
      <c r="L175" s="130"/>
      <c r="M175" s="1">
        <f>SUM(M176)</f>
        <v>12212.2</v>
      </c>
      <c r="N175" s="1">
        <f t="shared" ref="N175:R175" si="57">SUM(N176)</f>
        <v>12154.934369999999</v>
      </c>
      <c r="O175" s="1">
        <f t="shared" si="57"/>
        <v>0</v>
      </c>
      <c r="P175" s="1">
        <f t="shared" si="57"/>
        <v>22753.5</v>
      </c>
      <c r="Q175" s="1">
        <f t="shared" si="57"/>
        <v>22753.5</v>
      </c>
      <c r="R175" s="1">
        <f t="shared" si="57"/>
        <v>22753.5</v>
      </c>
      <c r="T175" s="3"/>
      <c r="U175" s="3"/>
      <c r="V175" s="3"/>
      <c r="W175" s="3"/>
      <c r="X175" s="3"/>
      <c r="Y175" s="3"/>
      <c r="AA175" s="3"/>
      <c r="AB175" s="3"/>
      <c r="AC175" s="3"/>
      <c r="AD175" s="3"/>
      <c r="AE175" s="3"/>
      <c r="AF175" s="3"/>
    </row>
    <row r="176" spans="1:32" x14ac:dyDescent="0.2">
      <c r="A176" s="46"/>
      <c r="B176" s="47"/>
      <c r="C176" s="55"/>
      <c r="D176" s="55"/>
      <c r="E176" s="55"/>
      <c r="F176" s="55"/>
      <c r="G176" s="55"/>
      <c r="H176" s="55"/>
      <c r="I176" s="55"/>
      <c r="J176" s="55"/>
      <c r="K176" s="109"/>
      <c r="L176" s="25" t="s">
        <v>217</v>
      </c>
      <c r="M176" s="1">
        <v>12212.2</v>
      </c>
      <c r="N176" s="1">
        <v>12154.934369999999</v>
      </c>
      <c r="O176" s="1">
        <v>0</v>
      </c>
      <c r="P176" s="1">
        <v>22753.5</v>
      </c>
      <c r="Q176" s="1">
        <v>22753.5</v>
      </c>
      <c r="R176" s="1">
        <v>22753.5</v>
      </c>
      <c r="T176" s="3"/>
      <c r="U176" s="3"/>
      <c r="V176" s="3"/>
      <c r="W176" s="3"/>
      <c r="X176" s="3"/>
      <c r="Y176" s="3"/>
      <c r="AA176" s="3"/>
      <c r="AB176" s="3"/>
      <c r="AC176" s="3"/>
      <c r="AD176" s="3"/>
      <c r="AE176" s="3"/>
      <c r="AF176" s="3"/>
    </row>
    <row r="177" spans="1:32" ht="291.75" customHeight="1" x14ac:dyDescent="0.2">
      <c r="A177" s="44" t="s">
        <v>374</v>
      </c>
      <c r="B177" s="47" t="s">
        <v>375</v>
      </c>
      <c r="C177" s="32" t="s">
        <v>549</v>
      </c>
      <c r="D177" s="33" t="s">
        <v>376</v>
      </c>
      <c r="E177" s="33" t="s">
        <v>77</v>
      </c>
      <c r="F177" s="32" t="s">
        <v>438</v>
      </c>
      <c r="G177" s="33" t="s">
        <v>139</v>
      </c>
      <c r="H177" s="33" t="s">
        <v>377</v>
      </c>
      <c r="I177" s="32" t="s">
        <v>455</v>
      </c>
      <c r="J177" s="32" t="s">
        <v>436</v>
      </c>
      <c r="K177" s="121" t="s">
        <v>437</v>
      </c>
      <c r="L177" s="130"/>
      <c r="M177" s="1">
        <f>SUM(M178)</f>
        <v>128045</v>
      </c>
      <c r="N177" s="1">
        <f t="shared" ref="N177:R177" si="58">SUM(N178)</f>
        <v>128044.38013999999</v>
      </c>
      <c r="O177" s="1">
        <f t="shared" si="58"/>
        <v>137739.9</v>
      </c>
      <c r="P177" s="1">
        <f t="shared" si="58"/>
        <v>159116.1</v>
      </c>
      <c r="Q177" s="1">
        <f t="shared" si="58"/>
        <v>155096.1</v>
      </c>
      <c r="R177" s="1">
        <f t="shared" si="58"/>
        <v>152121.29999999999</v>
      </c>
      <c r="T177" s="3"/>
      <c r="U177" s="3"/>
      <c r="V177" s="3"/>
      <c r="W177" s="3"/>
      <c r="X177" s="3"/>
      <c r="Y177" s="3"/>
      <c r="AA177" s="3"/>
      <c r="AB177" s="3"/>
      <c r="AC177" s="3"/>
      <c r="AD177" s="3"/>
      <c r="AE177" s="3"/>
      <c r="AF177" s="3"/>
    </row>
    <row r="178" spans="1:32" x14ac:dyDescent="0.2">
      <c r="A178" s="54"/>
      <c r="B178" s="47"/>
      <c r="C178" s="33"/>
      <c r="D178" s="33"/>
      <c r="E178" s="33"/>
      <c r="F178" s="33"/>
      <c r="G178" s="33"/>
      <c r="H178" s="33"/>
      <c r="I178" s="33"/>
      <c r="J178" s="33"/>
      <c r="K178" s="112"/>
      <c r="L178" s="25" t="s">
        <v>118</v>
      </c>
      <c r="M178" s="1">
        <v>128045</v>
      </c>
      <c r="N178" s="1">
        <v>128044.38013999999</v>
      </c>
      <c r="O178" s="1">
        <v>137739.9</v>
      </c>
      <c r="P178" s="1">
        <v>159116.1</v>
      </c>
      <c r="Q178" s="1">
        <v>155096.1</v>
      </c>
      <c r="R178" s="1">
        <v>152121.29999999999</v>
      </c>
      <c r="T178" s="3"/>
      <c r="U178" s="3"/>
      <c r="V178" s="3"/>
      <c r="W178" s="3"/>
      <c r="X178" s="3"/>
      <c r="Y178" s="3"/>
      <c r="AA178" s="3"/>
      <c r="AB178" s="3"/>
      <c r="AC178" s="3"/>
      <c r="AD178" s="3"/>
      <c r="AE178" s="3"/>
      <c r="AF178" s="3"/>
    </row>
    <row r="179" spans="1:32" ht="272.25" customHeight="1" x14ac:dyDescent="0.2">
      <c r="A179" s="53" t="s">
        <v>378</v>
      </c>
      <c r="B179" s="47" t="s">
        <v>379</v>
      </c>
      <c r="C179" s="32" t="s">
        <v>543</v>
      </c>
      <c r="D179" s="33" t="s">
        <v>380</v>
      </c>
      <c r="E179" s="33" t="s">
        <v>94</v>
      </c>
      <c r="F179" s="32" t="s">
        <v>381</v>
      </c>
      <c r="G179" s="32" t="s">
        <v>435</v>
      </c>
      <c r="H179" s="32" t="s">
        <v>434</v>
      </c>
      <c r="I179" s="32" t="s">
        <v>455</v>
      </c>
      <c r="J179" s="32" t="s">
        <v>432</v>
      </c>
      <c r="K179" s="121" t="s">
        <v>433</v>
      </c>
      <c r="L179" s="130"/>
      <c r="M179" s="1">
        <f>SUM(M180:M182)</f>
        <v>34154</v>
      </c>
      <c r="N179" s="1">
        <f t="shared" ref="N179:R179" si="59">SUM(N180:N182)</f>
        <v>34154</v>
      </c>
      <c r="O179" s="1">
        <f t="shared" si="59"/>
        <v>35702.699999999997</v>
      </c>
      <c r="P179" s="1">
        <f t="shared" si="59"/>
        <v>38070.800000000003</v>
      </c>
      <c r="Q179" s="1">
        <f t="shared" si="59"/>
        <v>38070.800000000003</v>
      </c>
      <c r="R179" s="1">
        <f t="shared" si="59"/>
        <v>38070.800000000003</v>
      </c>
      <c r="T179" s="3"/>
      <c r="U179" s="3"/>
      <c r="V179" s="3"/>
      <c r="W179" s="3"/>
      <c r="X179" s="3"/>
      <c r="Y179" s="3"/>
      <c r="AA179" s="3"/>
      <c r="AB179" s="3"/>
      <c r="AC179" s="3"/>
      <c r="AD179" s="3"/>
      <c r="AE179" s="3"/>
      <c r="AF179" s="3"/>
    </row>
    <row r="180" spans="1:32" x14ac:dyDescent="0.2">
      <c r="A180" s="53"/>
      <c r="B180" s="47"/>
      <c r="C180" s="33"/>
      <c r="D180" s="33"/>
      <c r="E180" s="33"/>
      <c r="F180" s="33"/>
      <c r="G180" s="33"/>
      <c r="H180" s="33"/>
      <c r="I180" s="33"/>
      <c r="J180" s="33"/>
      <c r="K180" s="112"/>
      <c r="L180" s="25" t="s">
        <v>110</v>
      </c>
      <c r="M180" s="1">
        <v>1539.8603600000001</v>
      </c>
      <c r="N180" s="1">
        <v>1539.8603600000001</v>
      </c>
      <c r="O180" s="1">
        <v>1993.5</v>
      </c>
      <c r="P180" s="1">
        <v>1960.6</v>
      </c>
      <c r="Q180" s="1">
        <v>1960.6</v>
      </c>
      <c r="R180" s="1">
        <v>1960.6</v>
      </c>
      <c r="T180" s="3"/>
      <c r="U180" s="3"/>
      <c r="V180" s="3"/>
      <c r="W180" s="3"/>
      <c r="X180" s="3"/>
      <c r="Y180" s="3"/>
      <c r="AA180" s="3"/>
      <c r="AB180" s="3"/>
      <c r="AC180" s="3"/>
      <c r="AD180" s="3"/>
      <c r="AE180" s="3"/>
      <c r="AF180" s="3"/>
    </row>
    <row r="181" spans="1:32" x14ac:dyDescent="0.2">
      <c r="A181" s="53"/>
      <c r="B181" s="47"/>
      <c r="C181" s="33"/>
      <c r="D181" s="33"/>
      <c r="E181" s="33"/>
      <c r="F181" s="33"/>
      <c r="G181" s="33"/>
      <c r="H181" s="33"/>
      <c r="I181" s="33"/>
      <c r="J181" s="33"/>
      <c r="K181" s="112"/>
      <c r="L181" s="25" t="s">
        <v>118</v>
      </c>
      <c r="M181" s="1">
        <v>210.37443999999999</v>
      </c>
      <c r="N181" s="1">
        <v>210.37443999999999</v>
      </c>
      <c r="O181" s="1">
        <v>81.7</v>
      </c>
      <c r="P181" s="1">
        <v>60.2</v>
      </c>
      <c r="Q181" s="1">
        <v>60.2</v>
      </c>
      <c r="R181" s="1">
        <v>60.2</v>
      </c>
      <c r="T181" s="3"/>
      <c r="U181" s="3"/>
      <c r="V181" s="3"/>
      <c r="W181" s="3"/>
      <c r="X181" s="3"/>
      <c r="Y181" s="3"/>
      <c r="AA181" s="3"/>
      <c r="AB181" s="3"/>
      <c r="AC181" s="3"/>
      <c r="AD181" s="3"/>
      <c r="AE181" s="3"/>
      <c r="AF181" s="3"/>
    </row>
    <row r="182" spans="1:32" x14ac:dyDescent="0.2">
      <c r="A182" s="53"/>
      <c r="B182" s="47"/>
      <c r="C182" s="33"/>
      <c r="D182" s="33"/>
      <c r="E182" s="33"/>
      <c r="F182" s="33"/>
      <c r="G182" s="33"/>
      <c r="H182" s="33"/>
      <c r="I182" s="33"/>
      <c r="J182" s="33"/>
      <c r="K182" s="112"/>
      <c r="L182" s="25" t="s">
        <v>72</v>
      </c>
      <c r="M182" s="1">
        <v>32403.765199999998</v>
      </c>
      <c r="N182" s="1">
        <v>32403.765199999998</v>
      </c>
      <c r="O182" s="1">
        <v>33627.5</v>
      </c>
      <c r="P182" s="1">
        <v>36050</v>
      </c>
      <c r="Q182" s="1">
        <v>36050</v>
      </c>
      <c r="R182" s="1">
        <v>36050</v>
      </c>
      <c r="T182" s="3"/>
      <c r="U182" s="3"/>
      <c r="V182" s="3"/>
      <c r="W182" s="3"/>
      <c r="X182" s="3"/>
      <c r="Y182" s="3"/>
      <c r="AA182" s="3"/>
      <c r="AB182" s="3"/>
      <c r="AC182" s="3"/>
      <c r="AD182" s="3"/>
      <c r="AE182" s="3"/>
      <c r="AF182" s="3"/>
    </row>
    <row r="183" spans="1:32" ht="299.25" customHeight="1" x14ac:dyDescent="0.2">
      <c r="A183" s="45" t="s">
        <v>382</v>
      </c>
      <c r="B183" s="48" t="s">
        <v>383</v>
      </c>
      <c r="C183" s="49" t="s">
        <v>553</v>
      </c>
      <c r="D183" s="49" t="s">
        <v>555</v>
      </c>
      <c r="E183" s="49" t="s">
        <v>554</v>
      </c>
      <c r="F183" s="50" t="s">
        <v>556</v>
      </c>
      <c r="G183" s="52" t="s">
        <v>384</v>
      </c>
      <c r="H183" s="49" t="s">
        <v>552</v>
      </c>
      <c r="I183" s="43" t="s">
        <v>452</v>
      </c>
      <c r="J183" s="43" t="s">
        <v>430</v>
      </c>
      <c r="K183" s="113" t="s">
        <v>431</v>
      </c>
      <c r="L183" s="130"/>
      <c r="M183" s="1">
        <f>SUM(M184)</f>
        <v>20020.599999999999</v>
      </c>
      <c r="N183" s="1">
        <f t="shared" ref="N183:R183" si="60">SUM(N184)</f>
        <v>20020.599999999999</v>
      </c>
      <c r="O183" s="1">
        <f t="shared" si="60"/>
        <v>33052.800000000003</v>
      </c>
      <c r="P183" s="1">
        <f t="shared" si="60"/>
        <v>38241.4</v>
      </c>
      <c r="Q183" s="1">
        <f t="shared" si="60"/>
        <v>38241.4</v>
      </c>
      <c r="R183" s="1">
        <f t="shared" si="60"/>
        <v>38241.4</v>
      </c>
      <c r="T183" s="3"/>
      <c r="U183" s="3"/>
      <c r="V183" s="3"/>
      <c r="W183" s="3"/>
      <c r="X183" s="3"/>
      <c r="Y183" s="3"/>
      <c r="AA183" s="3"/>
      <c r="AB183" s="3"/>
      <c r="AC183" s="3"/>
      <c r="AD183" s="3"/>
      <c r="AE183" s="3"/>
      <c r="AF183" s="3"/>
    </row>
    <row r="184" spans="1:32" x14ac:dyDescent="0.2">
      <c r="A184" s="46"/>
      <c r="B184" s="47"/>
      <c r="C184" s="40"/>
      <c r="D184" s="40"/>
      <c r="E184" s="40"/>
      <c r="F184" s="51"/>
      <c r="G184" s="40"/>
      <c r="H184" s="40"/>
      <c r="I184" s="40"/>
      <c r="J184" s="40"/>
      <c r="K184" s="108"/>
      <c r="L184" s="25" t="s">
        <v>134</v>
      </c>
      <c r="M184" s="1">
        <v>20020.599999999999</v>
      </c>
      <c r="N184" s="1">
        <v>20020.599999999999</v>
      </c>
      <c r="O184" s="1">
        <v>33052.800000000003</v>
      </c>
      <c r="P184" s="1">
        <v>38241.4</v>
      </c>
      <c r="Q184" s="1">
        <v>38241.4</v>
      </c>
      <c r="R184" s="1">
        <v>38241.4</v>
      </c>
      <c r="T184" s="3"/>
      <c r="U184" s="3"/>
      <c r="V184" s="3"/>
      <c r="W184" s="3"/>
      <c r="X184" s="3"/>
      <c r="Y184" s="3"/>
      <c r="AA184" s="3"/>
      <c r="AB184" s="3"/>
      <c r="AC184" s="3"/>
      <c r="AD184" s="3"/>
      <c r="AE184" s="3"/>
      <c r="AF184" s="3"/>
    </row>
    <row r="185" spans="1:32" ht="81" customHeight="1" x14ac:dyDescent="0.2">
      <c r="A185" s="44" t="s">
        <v>385</v>
      </c>
      <c r="B185" s="47" t="s">
        <v>386</v>
      </c>
      <c r="C185" s="32" t="s">
        <v>557</v>
      </c>
      <c r="D185" s="33" t="s">
        <v>387</v>
      </c>
      <c r="E185" s="33" t="s">
        <v>184</v>
      </c>
      <c r="F185" s="33" t="s">
        <v>388</v>
      </c>
      <c r="G185" s="33" t="s">
        <v>389</v>
      </c>
      <c r="H185" s="33" t="s">
        <v>390</v>
      </c>
      <c r="I185" s="33" t="s">
        <v>470</v>
      </c>
      <c r="J185" s="33" t="s">
        <v>454</v>
      </c>
      <c r="K185" s="112" t="s">
        <v>192</v>
      </c>
      <c r="L185" s="130"/>
      <c r="M185" s="1">
        <f>M186</f>
        <v>1240.5</v>
      </c>
      <c r="N185" s="1">
        <f t="shared" ref="N185:R185" si="61">N186</f>
        <v>1179.61517</v>
      </c>
      <c r="O185" s="1">
        <f t="shared" si="61"/>
        <v>3444.6</v>
      </c>
      <c r="P185" s="1">
        <f t="shared" si="61"/>
        <v>4194.8</v>
      </c>
      <c r="Q185" s="1">
        <f t="shared" si="61"/>
        <v>4194.8</v>
      </c>
      <c r="R185" s="1">
        <f t="shared" si="61"/>
        <v>4194.8</v>
      </c>
      <c r="T185" s="3"/>
      <c r="U185" s="3"/>
      <c r="V185" s="3"/>
      <c r="W185" s="3"/>
      <c r="X185" s="3"/>
      <c r="Y185" s="3"/>
      <c r="AA185" s="3"/>
      <c r="AB185" s="3"/>
      <c r="AC185" s="3"/>
      <c r="AD185" s="3"/>
      <c r="AE185" s="3"/>
      <c r="AF185" s="3"/>
    </row>
    <row r="186" spans="1:32" ht="27.75" customHeight="1" x14ac:dyDescent="0.2">
      <c r="A186" s="46"/>
      <c r="B186" s="47"/>
      <c r="C186" s="33"/>
      <c r="D186" s="33"/>
      <c r="E186" s="33"/>
      <c r="F186" s="33"/>
      <c r="G186" s="33"/>
      <c r="H186" s="33"/>
      <c r="I186" s="33"/>
      <c r="J186" s="33"/>
      <c r="K186" s="112"/>
      <c r="L186" s="25" t="s">
        <v>217</v>
      </c>
      <c r="M186" s="1">
        <v>1240.5</v>
      </c>
      <c r="N186" s="1">
        <v>1179.61517</v>
      </c>
      <c r="O186" s="1">
        <v>3444.6</v>
      </c>
      <c r="P186" s="1">
        <v>4194.8</v>
      </c>
      <c r="Q186" s="1">
        <v>4194.8</v>
      </c>
      <c r="R186" s="1">
        <v>4194.8</v>
      </c>
      <c r="T186" s="3"/>
      <c r="U186" s="3"/>
      <c r="V186" s="3"/>
      <c r="W186" s="3"/>
      <c r="X186" s="3"/>
      <c r="Y186" s="3"/>
      <c r="AA186" s="3"/>
      <c r="AB186" s="3"/>
      <c r="AC186" s="3"/>
      <c r="AD186" s="3"/>
      <c r="AE186" s="3"/>
      <c r="AF186" s="3"/>
    </row>
    <row r="187" spans="1:32" ht="107.25" customHeight="1" x14ac:dyDescent="0.2">
      <c r="A187" s="44" t="s">
        <v>391</v>
      </c>
      <c r="B187" s="47" t="s">
        <v>392</v>
      </c>
      <c r="C187" s="32" t="s">
        <v>557</v>
      </c>
      <c r="D187" s="33" t="s">
        <v>393</v>
      </c>
      <c r="E187" s="33" t="s">
        <v>394</v>
      </c>
      <c r="F187" s="33" t="s">
        <v>395</v>
      </c>
      <c r="G187" s="33"/>
      <c r="H187" s="33" t="s">
        <v>396</v>
      </c>
      <c r="I187" s="33" t="s">
        <v>470</v>
      </c>
      <c r="J187" s="33" t="s">
        <v>454</v>
      </c>
      <c r="K187" s="112" t="s">
        <v>109</v>
      </c>
      <c r="L187" s="130"/>
      <c r="M187" s="1">
        <f>SUM(M188)</f>
        <v>3395.4</v>
      </c>
      <c r="N187" s="1">
        <f t="shared" ref="N187:R187" si="62">SUM(N188)</f>
        <v>3395.4</v>
      </c>
      <c r="O187" s="1">
        <f t="shared" si="62"/>
        <v>3695.9</v>
      </c>
      <c r="P187" s="1">
        <f t="shared" si="62"/>
        <v>52867.199999999997</v>
      </c>
      <c r="Q187" s="1">
        <f t="shared" si="62"/>
        <v>57461.5</v>
      </c>
      <c r="R187" s="1">
        <f t="shared" si="62"/>
        <v>61686.2</v>
      </c>
      <c r="T187" s="3"/>
      <c r="U187" s="3"/>
      <c r="V187" s="3"/>
      <c r="W187" s="3"/>
      <c r="X187" s="3"/>
      <c r="Y187" s="3"/>
      <c r="AA187" s="3"/>
      <c r="AB187" s="3"/>
      <c r="AC187" s="3"/>
      <c r="AD187" s="3"/>
      <c r="AE187" s="3"/>
      <c r="AF187" s="3"/>
    </row>
    <row r="188" spans="1:32" ht="39" customHeight="1" x14ac:dyDescent="0.2">
      <c r="A188" s="46"/>
      <c r="B188" s="47"/>
      <c r="C188" s="33"/>
      <c r="D188" s="33"/>
      <c r="E188" s="33"/>
      <c r="F188" s="33"/>
      <c r="G188" s="33"/>
      <c r="H188" s="33"/>
      <c r="I188" s="33"/>
      <c r="J188" s="33"/>
      <c r="K188" s="112"/>
      <c r="L188" s="25" t="s">
        <v>49</v>
      </c>
      <c r="M188" s="1">
        <v>3395.4</v>
      </c>
      <c r="N188" s="1">
        <v>3395.4</v>
      </c>
      <c r="O188" s="1">
        <v>3695.9</v>
      </c>
      <c r="P188" s="1">
        <v>52867.199999999997</v>
      </c>
      <c r="Q188" s="1">
        <v>57461.5</v>
      </c>
      <c r="R188" s="1">
        <v>61686.2</v>
      </c>
      <c r="T188" s="3"/>
      <c r="U188" s="3"/>
      <c r="V188" s="3"/>
      <c r="W188" s="3"/>
      <c r="X188" s="3"/>
      <c r="Y188" s="3"/>
      <c r="AA188" s="3"/>
      <c r="AB188" s="3"/>
      <c r="AC188" s="3"/>
      <c r="AD188" s="3"/>
      <c r="AE188" s="3"/>
      <c r="AF188" s="3"/>
    </row>
    <row r="189" spans="1:32" ht="153.75" customHeight="1" x14ac:dyDescent="0.2">
      <c r="A189" s="44" t="s">
        <v>397</v>
      </c>
      <c r="B189" s="47" t="s">
        <v>398</v>
      </c>
      <c r="C189" s="32" t="s">
        <v>557</v>
      </c>
      <c r="D189" s="33" t="s">
        <v>399</v>
      </c>
      <c r="E189" s="33" t="s">
        <v>400</v>
      </c>
      <c r="F189" s="33" t="s">
        <v>401</v>
      </c>
      <c r="G189" s="33" t="s">
        <v>402</v>
      </c>
      <c r="H189" s="33" t="s">
        <v>403</v>
      </c>
      <c r="I189" s="33" t="s">
        <v>470</v>
      </c>
      <c r="J189" s="33" t="s">
        <v>454</v>
      </c>
      <c r="K189" s="112" t="s">
        <v>192</v>
      </c>
      <c r="L189" s="130"/>
      <c r="M189" s="1">
        <f>M190</f>
        <v>888.5</v>
      </c>
      <c r="N189" s="1">
        <f t="shared" ref="N189:R189" si="63">N190</f>
        <v>886.86568999999997</v>
      </c>
      <c r="O189" s="1">
        <f t="shared" si="63"/>
        <v>888.5</v>
      </c>
      <c r="P189" s="1">
        <f t="shared" si="63"/>
        <v>888.5</v>
      </c>
      <c r="Q189" s="1">
        <f t="shared" si="63"/>
        <v>888.5</v>
      </c>
      <c r="R189" s="1">
        <f t="shared" si="63"/>
        <v>888.5</v>
      </c>
      <c r="T189" s="3"/>
      <c r="U189" s="3"/>
      <c r="V189" s="3"/>
      <c r="W189" s="3"/>
      <c r="X189" s="3"/>
      <c r="Y189" s="3"/>
      <c r="AA189" s="3"/>
      <c r="AB189" s="3"/>
      <c r="AC189" s="3"/>
      <c r="AD189" s="3"/>
      <c r="AE189" s="3"/>
      <c r="AF189" s="3"/>
    </row>
    <row r="190" spans="1:32" x14ac:dyDescent="0.2">
      <c r="A190" s="46"/>
      <c r="B190" s="47"/>
      <c r="C190" s="33"/>
      <c r="D190" s="33"/>
      <c r="E190" s="33"/>
      <c r="F190" s="33"/>
      <c r="G190" s="33"/>
      <c r="H190" s="33"/>
      <c r="I190" s="33"/>
      <c r="J190" s="33"/>
      <c r="K190" s="112"/>
      <c r="L190" s="25" t="s">
        <v>404</v>
      </c>
      <c r="M190" s="1">
        <v>888.5</v>
      </c>
      <c r="N190" s="1">
        <v>886.86568999999997</v>
      </c>
      <c r="O190" s="1">
        <v>888.5</v>
      </c>
      <c r="P190" s="1">
        <v>888.5</v>
      </c>
      <c r="Q190" s="1">
        <v>888.5</v>
      </c>
      <c r="R190" s="1">
        <v>888.5</v>
      </c>
      <c r="T190" s="3"/>
      <c r="U190" s="3"/>
      <c r="V190" s="3"/>
      <c r="W190" s="3"/>
      <c r="X190" s="3"/>
      <c r="Y190" s="3"/>
      <c r="AA190" s="3"/>
      <c r="AB190" s="3"/>
      <c r="AC190" s="3"/>
      <c r="AD190" s="3"/>
      <c r="AE190" s="3"/>
      <c r="AF190" s="3"/>
    </row>
    <row r="191" spans="1:32" ht="120" customHeight="1" x14ac:dyDescent="0.2">
      <c r="A191" s="44" t="s">
        <v>405</v>
      </c>
      <c r="B191" s="47" t="s">
        <v>406</v>
      </c>
      <c r="C191" s="40" t="s">
        <v>407</v>
      </c>
      <c r="D191" s="40" t="s">
        <v>408</v>
      </c>
      <c r="E191" s="40" t="s">
        <v>409</v>
      </c>
      <c r="F191" s="40"/>
      <c r="G191" s="40"/>
      <c r="H191" s="40"/>
      <c r="I191" s="40" t="s">
        <v>534</v>
      </c>
      <c r="J191" s="40" t="s">
        <v>535</v>
      </c>
      <c r="K191" s="108" t="s">
        <v>536</v>
      </c>
      <c r="L191" s="130"/>
      <c r="M191" s="1">
        <f>SUM(M192:M194)</f>
        <v>148.31971000000001</v>
      </c>
      <c r="N191" s="1">
        <f t="shared" ref="N191:R191" si="64">SUM(N192:N194)</f>
        <v>148.25371000000001</v>
      </c>
      <c r="O191" s="1">
        <f t="shared" si="64"/>
        <v>101.6</v>
      </c>
      <c r="P191" s="1">
        <f t="shared" si="64"/>
        <v>370</v>
      </c>
      <c r="Q191" s="1">
        <f t="shared" si="64"/>
        <v>150</v>
      </c>
      <c r="R191" s="1">
        <f t="shared" si="64"/>
        <v>360</v>
      </c>
      <c r="T191" s="3"/>
      <c r="U191" s="3"/>
      <c r="V191" s="3"/>
      <c r="W191" s="3"/>
      <c r="X191" s="3"/>
      <c r="Y191" s="3"/>
      <c r="AA191" s="3"/>
      <c r="AB191" s="3"/>
      <c r="AC191" s="3"/>
      <c r="AD191" s="3"/>
      <c r="AE191" s="3"/>
      <c r="AF191" s="3"/>
    </row>
    <row r="192" spans="1:32" x14ac:dyDescent="0.2">
      <c r="A192" s="45"/>
      <c r="B192" s="47"/>
      <c r="C192" s="40"/>
      <c r="D192" s="40"/>
      <c r="E192" s="40"/>
      <c r="F192" s="40"/>
      <c r="G192" s="40"/>
      <c r="H192" s="40"/>
      <c r="I192" s="40"/>
      <c r="J192" s="40"/>
      <c r="K192" s="108"/>
      <c r="L192" s="25" t="s">
        <v>29</v>
      </c>
      <c r="M192" s="1">
        <v>57.84</v>
      </c>
      <c r="N192" s="1">
        <v>57.774000000000001</v>
      </c>
      <c r="O192" s="1">
        <v>85.8</v>
      </c>
      <c r="P192" s="1">
        <v>270</v>
      </c>
      <c r="Q192" s="1">
        <v>150</v>
      </c>
      <c r="R192" s="1">
        <v>260</v>
      </c>
      <c r="T192" s="3"/>
      <c r="U192" s="3"/>
      <c r="V192" s="3"/>
      <c r="W192" s="3"/>
      <c r="X192" s="3"/>
      <c r="Y192" s="3"/>
      <c r="AA192" s="3"/>
      <c r="AB192" s="3"/>
      <c r="AC192" s="3"/>
      <c r="AD192" s="3"/>
      <c r="AE192" s="3"/>
      <c r="AF192" s="3"/>
    </row>
    <row r="193" spans="1:32" x14ac:dyDescent="0.2">
      <c r="A193" s="45"/>
      <c r="B193" s="47"/>
      <c r="C193" s="40"/>
      <c r="D193" s="40"/>
      <c r="E193" s="40"/>
      <c r="F193" s="40"/>
      <c r="G193" s="40"/>
      <c r="H193" s="40"/>
      <c r="I193" s="40"/>
      <c r="J193" s="40"/>
      <c r="K193" s="108"/>
      <c r="L193" s="25" t="s">
        <v>326</v>
      </c>
      <c r="M193" s="1">
        <v>13.596</v>
      </c>
      <c r="N193" s="1">
        <v>13.596</v>
      </c>
      <c r="O193" s="1">
        <v>15.8</v>
      </c>
      <c r="P193" s="1">
        <v>0</v>
      </c>
      <c r="Q193" s="1">
        <v>0</v>
      </c>
      <c r="R193" s="1">
        <v>0</v>
      </c>
      <c r="T193" s="3"/>
      <c r="U193" s="3"/>
      <c r="V193" s="3"/>
      <c r="W193" s="3"/>
      <c r="X193" s="3"/>
      <c r="Y193" s="3"/>
      <c r="AA193" s="3"/>
      <c r="AB193" s="3"/>
      <c r="AC193" s="3"/>
      <c r="AD193" s="3"/>
      <c r="AE193" s="3"/>
      <c r="AF193" s="3"/>
    </row>
    <row r="194" spans="1:32" x14ac:dyDescent="0.2">
      <c r="A194" s="46"/>
      <c r="B194" s="47"/>
      <c r="C194" s="40"/>
      <c r="D194" s="40"/>
      <c r="E194" s="40"/>
      <c r="F194" s="40"/>
      <c r="G194" s="40"/>
      <c r="H194" s="40"/>
      <c r="I194" s="40"/>
      <c r="J194" s="40"/>
      <c r="K194" s="108"/>
      <c r="L194" s="25" t="s">
        <v>86</v>
      </c>
      <c r="M194" s="1">
        <v>76.883710000000008</v>
      </c>
      <c r="N194" s="1">
        <v>76.883710000000008</v>
      </c>
      <c r="O194" s="1">
        <v>0</v>
      </c>
      <c r="P194" s="1">
        <v>100</v>
      </c>
      <c r="Q194" s="1">
        <v>0</v>
      </c>
      <c r="R194" s="1">
        <v>100</v>
      </c>
      <c r="T194" s="3"/>
      <c r="U194" s="3"/>
      <c r="V194" s="3"/>
      <c r="W194" s="3"/>
      <c r="X194" s="3"/>
      <c r="Y194" s="3"/>
      <c r="AA194" s="3"/>
      <c r="AB194" s="3"/>
      <c r="AC194" s="3"/>
      <c r="AD194" s="3"/>
      <c r="AE194" s="3"/>
      <c r="AF194" s="3"/>
    </row>
    <row r="195" spans="1:32" ht="53.25" customHeight="1" x14ac:dyDescent="0.2">
      <c r="A195" s="5" t="s">
        <v>518</v>
      </c>
      <c r="B195" s="19" t="s">
        <v>410</v>
      </c>
      <c r="C195" s="20" t="s">
        <v>411</v>
      </c>
      <c r="D195" s="20" t="s">
        <v>411</v>
      </c>
      <c r="E195" s="20" t="s">
        <v>411</v>
      </c>
      <c r="F195" s="20" t="s">
        <v>411</v>
      </c>
      <c r="G195" s="20" t="s">
        <v>411</v>
      </c>
      <c r="H195" s="20" t="s">
        <v>411</v>
      </c>
      <c r="I195" s="20" t="s">
        <v>411</v>
      </c>
      <c r="J195" s="20" t="s">
        <v>411</v>
      </c>
      <c r="K195" s="21" t="s">
        <v>411</v>
      </c>
      <c r="L195" s="132" t="s">
        <v>411</v>
      </c>
      <c r="M195" s="4">
        <f>M196+M198</f>
        <v>2260621.2999999998</v>
      </c>
      <c r="N195" s="4">
        <f t="shared" ref="N195:R195" si="65">N196+N198</f>
        <v>2260611.2999999998</v>
      </c>
      <c r="O195" s="4">
        <f t="shared" si="65"/>
        <v>2292755.5</v>
      </c>
      <c r="P195" s="4">
        <f t="shared" si="65"/>
        <v>2494118.7000000002</v>
      </c>
      <c r="Q195" s="4">
        <f t="shared" si="65"/>
        <v>2517650.2000000002</v>
      </c>
      <c r="R195" s="4">
        <f t="shared" si="65"/>
        <v>2517650.2000000002</v>
      </c>
      <c r="T195" s="3"/>
      <c r="U195" s="3"/>
      <c r="V195" s="3"/>
      <c r="W195" s="3"/>
      <c r="X195" s="3"/>
      <c r="Y195" s="3"/>
      <c r="Z195" s="3"/>
      <c r="AA195" s="3"/>
      <c r="AB195" s="3"/>
      <c r="AC195" s="3"/>
      <c r="AD195" s="3"/>
      <c r="AE195" s="3"/>
      <c r="AF195" s="3"/>
    </row>
    <row r="196" spans="1:32" ht="231" customHeight="1" x14ac:dyDescent="0.2">
      <c r="A196" s="41" t="s">
        <v>412</v>
      </c>
      <c r="B196" s="37" t="s">
        <v>413</v>
      </c>
      <c r="C196" s="33" t="s">
        <v>414</v>
      </c>
      <c r="D196" s="33" t="s">
        <v>415</v>
      </c>
      <c r="E196" s="33" t="s">
        <v>416</v>
      </c>
      <c r="F196" s="33" t="s">
        <v>417</v>
      </c>
      <c r="G196" s="33" t="s">
        <v>418</v>
      </c>
      <c r="H196" s="33" t="s">
        <v>419</v>
      </c>
      <c r="I196" s="32" t="s">
        <v>450</v>
      </c>
      <c r="J196" s="43" t="s">
        <v>451</v>
      </c>
      <c r="K196" s="113" t="s">
        <v>192</v>
      </c>
      <c r="L196" s="24"/>
      <c r="M196" s="4">
        <f>M197</f>
        <v>1303054.2</v>
      </c>
      <c r="N196" s="4">
        <f t="shared" ref="N196:R196" si="66">N197</f>
        <v>1303044.2</v>
      </c>
      <c r="O196" s="4">
        <f t="shared" si="66"/>
        <v>1325021.8999999999</v>
      </c>
      <c r="P196" s="4">
        <f t="shared" si="66"/>
        <v>1462274.3</v>
      </c>
      <c r="Q196" s="4">
        <f t="shared" si="66"/>
        <v>1476002.8</v>
      </c>
      <c r="R196" s="4">
        <f t="shared" si="66"/>
        <v>1476002.8</v>
      </c>
      <c r="T196" s="3"/>
      <c r="U196" s="3"/>
      <c r="V196" s="3"/>
      <c r="W196" s="3"/>
      <c r="X196" s="3"/>
      <c r="Y196" s="3"/>
      <c r="AA196" s="3"/>
      <c r="AB196" s="3"/>
      <c r="AC196" s="3"/>
      <c r="AD196" s="3"/>
      <c r="AE196" s="3"/>
      <c r="AF196" s="3"/>
    </row>
    <row r="197" spans="1:32" x14ac:dyDescent="0.2">
      <c r="A197" s="42"/>
      <c r="B197" s="37"/>
      <c r="C197" s="33"/>
      <c r="D197" s="33"/>
      <c r="E197" s="33"/>
      <c r="F197" s="33"/>
      <c r="G197" s="33"/>
      <c r="H197" s="33"/>
      <c r="I197" s="33"/>
      <c r="J197" s="40"/>
      <c r="K197" s="108"/>
      <c r="L197" s="25" t="s">
        <v>118</v>
      </c>
      <c r="M197" s="1">
        <v>1303054.2</v>
      </c>
      <c r="N197" s="1">
        <v>1303044.2</v>
      </c>
      <c r="O197" s="1">
        <v>1325021.8999999999</v>
      </c>
      <c r="P197" s="1">
        <v>1462274.3</v>
      </c>
      <c r="Q197" s="1">
        <v>1476002.8</v>
      </c>
      <c r="R197" s="1">
        <v>1476002.8</v>
      </c>
      <c r="T197" s="3"/>
      <c r="U197" s="3"/>
      <c r="V197" s="3"/>
      <c r="W197" s="3"/>
      <c r="X197" s="3"/>
      <c r="Y197" s="3"/>
      <c r="AA197" s="3"/>
      <c r="AB197" s="3"/>
      <c r="AC197" s="3"/>
      <c r="AD197" s="3"/>
      <c r="AE197" s="3"/>
      <c r="AF197" s="3"/>
    </row>
    <row r="198" spans="1:32" ht="234.75" customHeight="1" x14ac:dyDescent="0.2">
      <c r="A198" s="36" t="s">
        <v>420</v>
      </c>
      <c r="B198" s="39" t="s">
        <v>421</v>
      </c>
      <c r="C198" s="33" t="s">
        <v>414</v>
      </c>
      <c r="D198" s="33" t="s">
        <v>422</v>
      </c>
      <c r="E198" s="33" t="s">
        <v>416</v>
      </c>
      <c r="F198" s="33" t="s">
        <v>417</v>
      </c>
      <c r="G198" s="33" t="s">
        <v>418</v>
      </c>
      <c r="H198" s="33" t="s">
        <v>419</v>
      </c>
      <c r="I198" s="32" t="s">
        <v>453</v>
      </c>
      <c r="J198" s="32" t="s">
        <v>454</v>
      </c>
      <c r="K198" s="121" t="s">
        <v>192</v>
      </c>
      <c r="L198" s="24"/>
      <c r="M198" s="4">
        <f>M199</f>
        <v>957567.1</v>
      </c>
      <c r="N198" s="4">
        <f t="shared" ref="N198:R198" si="67">N199</f>
        <v>957567.1</v>
      </c>
      <c r="O198" s="4">
        <f t="shared" si="67"/>
        <v>967733.6</v>
      </c>
      <c r="P198" s="4">
        <f t="shared" si="67"/>
        <v>1031844.4</v>
      </c>
      <c r="Q198" s="4">
        <f t="shared" si="67"/>
        <v>1041647.4</v>
      </c>
      <c r="R198" s="4">
        <f t="shared" si="67"/>
        <v>1041647.4</v>
      </c>
      <c r="T198" s="3"/>
      <c r="U198" s="3"/>
      <c r="V198" s="3"/>
      <c r="W198" s="3"/>
      <c r="X198" s="3"/>
      <c r="Y198" s="3"/>
      <c r="AA198" s="3"/>
      <c r="AB198" s="3"/>
      <c r="AC198" s="3"/>
      <c r="AD198" s="3"/>
      <c r="AE198" s="3"/>
      <c r="AF198" s="3"/>
    </row>
    <row r="199" spans="1:32" x14ac:dyDescent="0.2">
      <c r="A199" s="36"/>
      <c r="B199" s="37"/>
      <c r="C199" s="33"/>
      <c r="D199" s="33"/>
      <c r="E199" s="33"/>
      <c r="F199" s="33"/>
      <c r="G199" s="33"/>
      <c r="H199" s="33"/>
      <c r="I199" s="33"/>
      <c r="J199" s="33"/>
      <c r="K199" s="112"/>
      <c r="L199" s="25" t="s">
        <v>110</v>
      </c>
      <c r="M199" s="1">
        <v>957567.1</v>
      </c>
      <c r="N199" s="1">
        <v>957567.1</v>
      </c>
      <c r="O199" s="1">
        <v>967733.6</v>
      </c>
      <c r="P199" s="1">
        <v>1031844.4</v>
      </c>
      <c r="Q199" s="1">
        <v>1041647.4</v>
      </c>
      <c r="R199" s="1">
        <v>1041647.4</v>
      </c>
      <c r="T199" s="3"/>
      <c r="U199" s="3"/>
      <c r="V199" s="3"/>
      <c r="W199" s="3"/>
      <c r="X199" s="3"/>
      <c r="Y199" s="3"/>
      <c r="AA199" s="3"/>
      <c r="AB199" s="3"/>
      <c r="AC199" s="3"/>
      <c r="AD199" s="3"/>
      <c r="AE199" s="3"/>
      <c r="AF199" s="3"/>
    </row>
    <row r="200" spans="1:32" ht="46.5" customHeight="1" x14ac:dyDescent="0.2">
      <c r="A200" s="35" t="s">
        <v>519</v>
      </c>
      <c r="B200" s="37" t="s">
        <v>423</v>
      </c>
      <c r="C200" s="33" t="s">
        <v>424</v>
      </c>
      <c r="D200" s="33" t="s">
        <v>425</v>
      </c>
      <c r="E200" s="33" t="s">
        <v>426</v>
      </c>
      <c r="F200" s="38"/>
      <c r="G200" s="38"/>
      <c r="H200" s="38"/>
      <c r="I200" s="38"/>
      <c r="J200" s="38"/>
      <c r="K200" s="128"/>
      <c r="L200" s="24"/>
      <c r="M200" s="4">
        <f>M201</f>
        <v>0</v>
      </c>
      <c r="N200" s="4">
        <f t="shared" ref="N200:R200" si="68">N201</f>
        <v>0</v>
      </c>
      <c r="O200" s="4">
        <f t="shared" si="68"/>
        <v>0</v>
      </c>
      <c r="P200" s="4">
        <f t="shared" si="68"/>
        <v>0</v>
      </c>
      <c r="Q200" s="4">
        <f t="shared" si="68"/>
        <v>88826</v>
      </c>
      <c r="R200" s="4">
        <f t="shared" si="68"/>
        <v>188080</v>
      </c>
      <c r="T200" s="3"/>
      <c r="U200" s="3"/>
      <c r="V200" s="3"/>
      <c r="W200" s="3"/>
      <c r="X200" s="3"/>
      <c r="Y200" s="3"/>
      <c r="AA200" s="3"/>
      <c r="AB200" s="3"/>
      <c r="AC200" s="3"/>
      <c r="AD200" s="3"/>
      <c r="AE200" s="3"/>
      <c r="AF200" s="3"/>
    </row>
    <row r="201" spans="1:32" ht="26.25" customHeight="1" x14ac:dyDescent="0.2">
      <c r="A201" s="36"/>
      <c r="B201" s="37"/>
      <c r="C201" s="33"/>
      <c r="D201" s="33"/>
      <c r="E201" s="33"/>
      <c r="F201" s="38"/>
      <c r="G201" s="38"/>
      <c r="H201" s="38"/>
      <c r="I201" s="38"/>
      <c r="J201" s="38"/>
      <c r="K201" s="128"/>
      <c r="L201" s="25" t="s">
        <v>29</v>
      </c>
      <c r="M201" s="1">
        <v>0</v>
      </c>
      <c r="N201" s="1">
        <v>0</v>
      </c>
      <c r="O201" s="1">
        <v>0</v>
      </c>
      <c r="P201" s="1">
        <v>0</v>
      </c>
      <c r="Q201" s="1">
        <v>88826</v>
      </c>
      <c r="R201" s="1">
        <v>188080</v>
      </c>
      <c r="T201" s="3"/>
      <c r="U201" s="3"/>
      <c r="V201" s="3"/>
      <c r="W201" s="3"/>
      <c r="X201" s="3"/>
      <c r="Y201" s="3"/>
      <c r="AA201" s="3"/>
      <c r="AB201" s="3"/>
      <c r="AC201" s="3"/>
      <c r="AD201" s="3"/>
      <c r="AE201" s="3"/>
      <c r="AF201" s="3"/>
    </row>
    <row r="202" spans="1:32" ht="32.25" customHeight="1" x14ac:dyDescent="0.2">
      <c r="A202" s="22" t="s">
        <v>427</v>
      </c>
      <c r="B202" s="23"/>
      <c r="C202" s="23"/>
      <c r="D202" s="23"/>
      <c r="E202" s="23"/>
      <c r="F202" s="23"/>
      <c r="G202" s="23"/>
      <c r="H202" s="23"/>
      <c r="I202" s="23"/>
      <c r="J202" s="23"/>
      <c r="K202" s="129"/>
      <c r="L202" s="24"/>
      <c r="M202" s="4">
        <f t="shared" ref="M202:R202" si="69">M8</f>
        <v>6872697.535649999</v>
      </c>
      <c r="N202" s="4">
        <f t="shared" si="69"/>
        <v>6793946.6571299993</v>
      </c>
      <c r="O202" s="4">
        <f t="shared" si="69"/>
        <v>8697124.1999999993</v>
      </c>
      <c r="P202" s="4">
        <f t="shared" si="69"/>
        <v>7439626.1000000006</v>
      </c>
      <c r="Q202" s="4">
        <f t="shared" si="69"/>
        <v>7005762.2999999998</v>
      </c>
      <c r="R202" s="4">
        <f t="shared" si="69"/>
        <v>7131612.2000000002</v>
      </c>
      <c r="T202" s="3"/>
      <c r="U202" s="3"/>
      <c r="V202" s="3"/>
      <c r="W202" s="3"/>
      <c r="X202" s="3"/>
      <c r="Y202" s="3"/>
      <c r="AA202" s="3"/>
      <c r="AB202" s="3"/>
      <c r="AC202" s="3"/>
      <c r="AD202" s="3"/>
      <c r="AE202" s="3"/>
      <c r="AF202" s="3"/>
    </row>
    <row r="204" spans="1:32" ht="27.75" hidden="1" customHeight="1" x14ac:dyDescent="0.2">
      <c r="A204" s="153" t="s">
        <v>520</v>
      </c>
      <c r="M204" s="3">
        <v>6872697.53565</v>
      </c>
      <c r="N204" s="3">
        <v>6793946.6571300002</v>
      </c>
      <c r="O204" s="3">
        <v>8697124.1999999993</v>
      </c>
      <c r="P204" s="3">
        <v>7439626.0999999996</v>
      </c>
      <c r="Q204" s="3">
        <v>7005762.2999999998</v>
      </c>
      <c r="R204" s="3">
        <v>7131612.2000000002</v>
      </c>
    </row>
    <row r="205" spans="1:32" ht="12.75" hidden="1" customHeight="1" x14ac:dyDescent="0.2"/>
    <row r="206" spans="1:32" ht="12.75" hidden="1" customHeight="1" x14ac:dyDescent="0.2">
      <c r="M206" s="3">
        <f>M202-M204</f>
        <v>0</v>
      </c>
      <c r="N206" s="3">
        <f>N202-N204</f>
        <v>0</v>
      </c>
      <c r="O206" s="3">
        <f t="shared" ref="O206:R206" si="70">O202-O204</f>
        <v>0</v>
      </c>
      <c r="P206" s="3">
        <f t="shared" si="70"/>
        <v>0</v>
      </c>
      <c r="Q206" s="3">
        <f t="shared" si="70"/>
        <v>0</v>
      </c>
      <c r="R206" s="3">
        <f t="shared" si="70"/>
        <v>0</v>
      </c>
    </row>
    <row r="207" spans="1:32" ht="12.75" hidden="1" customHeight="1" x14ac:dyDescent="0.2"/>
  </sheetData>
  <mergeCells count="695">
    <mergeCell ref="I146:I147"/>
    <mergeCell ref="J146:J147"/>
    <mergeCell ref="K146:K147"/>
    <mergeCell ref="F146:F147"/>
    <mergeCell ref="G146:G147"/>
    <mergeCell ref="H146:H147"/>
    <mergeCell ref="F76:F77"/>
    <mergeCell ref="H76:H77"/>
    <mergeCell ref="G76:G77"/>
    <mergeCell ref="F113:F114"/>
    <mergeCell ref="G113:G114"/>
    <mergeCell ref="H113:H114"/>
    <mergeCell ref="I113:I114"/>
    <mergeCell ref="J113:J114"/>
    <mergeCell ref="K113:K114"/>
    <mergeCell ref="J80:J85"/>
    <mergeCell ref="K80:K85"/>
    <mergeCell ref="J86:J88"/>
    <mergeCell ref="K86:K88"/>
    <mergeCell ref="J89:J90"/>
    <mergeCell ref="K89:K90"/>
    <mergeCell ref="J92:J98"/>
    <mergeCell ref="K92:K98"/>
    <mergeCell ref="J99:J104"/>
    <mergeCell ref="A3:R3"/>
    <mergeCell ref="A4:A6"/>
    <mergeCell ref="B4:B6"/>
    <mergeCell ref="C4:K4"/>
    <mergeCell ref="L4:L6"/>
    <mergeCell ref="M4:R4"/>
    <mergeCell ref="C5:E5"/>
    <mergeCell ref="F5:H5"/>
    <mergeCell ref="I5:K5"/>
    <mergeCell ref="M5:N5"/>
    <mergeCell ref="O5:O6"/>
    <mergeCell ref="P5:P6"/>
    <mergeCell ref="Q5:R5"/>
    <mergeCell ref="J10:J12"/>
    <mergeCell ref="K10:K12"/>
    <mergeCell ref="A13:A14"/>
    <mergeCell ref="B13:B14"/>
    <mergeCell ref="C13:C14"/>
    <mergeCell ref="D13:D14"/>
    <mergeCell ref="E13:E14"/>
    <mergeCell ref="F13:F14"/>
    <mergeCell ref="G13:G14"/>
    <mergeCell ref="H13:H14"/>
    <mergeCell ref="I13:I14"/>
    <mergeCell ref="J13:J14"/>
    <mergeCell ref="K13:K14"/>
    <mergeCell ref="A10:A12"/>
    <mergeCell ref="B10:B12"/>
    <mergeCell ref="C10:C12"/>
    <mergeCell ref="D10:D12"/>
    <mergeCell ref="E10:E12"/>
    <mergeCell ref="F10:F12"/>
    <mergeCell ref="G10:G12"/>
    <mergeCell ref="H10:H12"/>
    <mergeCell ref="I10:I12"/>
    <mergeCell ref="J15:J16"/>
    <mergeCell ref="K15:K16"/>
    <mergeCell ref="A17:A18"/>
    <mergeCell ref="B17:B18"/>
    <mergeCell ref="C17:C18"/>
    <mergeCell ref="D17:D18"/>
    <mergeCell ref="E17:E18"/>
    <mergeCell ref="F17:F18"/>
    <mergeCell ref="G17:G18"/>
    <mergeCell ref="H17:H18"/>
    <mergeCell ref="I17:I18"/>
    <mergeCell ref="J17:J18"/>
    <mergeCell ref="K17:K18"/>
    <mergeCell ref="A15:A16"/>
    <mergeCell ref="B15:B16"/>
    <mergeCell ref="C15:C16"/>
    <mergeCell ref="D15:D16"/>
    <mergeCell ref="E15:E16"/>
    <mergeCell ref="F15:F16"/>
    <mergeCell ref="G15:G16"/>
    <mergeCell ref="H15:H16"/>
    <mergeCell ref="I15:I16"/>
    <mergeCell ref="J19:J22"/>
    <mergeCell ref="K19:K22"/>
    <mergeCell ref="A23:A24"/>
    <mergeCell ref="B23:B24"/>
    <mergeCell ref="C23:C24"/>
    <mergeCell ref="D23:D24"/>
    <mergeCell ref="E23:E24"/>
    <mergeCell ref="F23:F24"/>
    <mergeCell ref="G23:G24"/>
    <mergeCell ref="H23:H24"/>
    <mergeCell ref="I23:I24"/>
    <mergeCell ref="J23:J24"/>
    <mergeCell ref="K23:K24"/>
    <mergeCell ref="A19:A22"/>
    <mergeCell ref="B19:B22"/>
    <mergeCell ref="C19:C22"/>
    <mergeCell ref="D19:D22"/>
    <mergeCell ref="E19:E22"/>
    <mergeCell ref="F19:F22"/>
    <mergeCell ref="G19:G22"/>
    <mergeCell ref="H19:H22"/>
    <mergeCell ref="I19:I22"/>
    <mergeCell ref="J25:J31"/>
    <mergeCell ref="K25:K31"/>
    <mergeCell ref="A32:A33"/>
    <mergeCell ref="B32:B33"/>
    <mergeCell ref="C32:C33"/>
    <mergeCell ref="D32:D33"/>
    <mergeCell ref="E32:E33"/>
    <mergeCell ref="F32:F33"/>
    <mergeCell ref="G32:G33"/>
    <mergeCell ref="H32:H33"/>
    <mergeCell ref="I32:I33"/>
    <mergeCell ref="J32:J33"/>
    <mergeCell ref="K32:K33"/>
    <mergeCell ref="A25:A31"/>
    <mergeCell ref="B25:B31"/>
    <mergeCell ref="C25:C31"/>
    <mergeCell ref="D25:D31"/>
    <mergeCell ref="E25:E31"/>
    <mergeCell ref="F25:F31"/>
    <mergeCell ref="G25:G31"/>
    <mergeCell ref="H25:H31"/>
    <mergeCell ref="I25:I31"/>
    <mergeCell ref="J34:J37"/>
    <mergeCell ref="K34:K37"/>
    <mergeCell ref="A38:A39"/>
    <mergeCell ref="B38:B39"/>
    <mergeCell ref="C38:C39"/>
    <mergeCell ref="D38:D39"/>
    <mergeCell ref="E38:E39"/>
    <mergeCell ref="F38:F39"/>
    <mergeCell ref="G38:G39"/>
    <mergeCell ref="H38:H39"/>
    <mergeCell ref="I38:I39"/>
    <mergeCell ref="J38:J39"/>
    <mergeCell ref="K38:K39"/>
    <mergeCell ref="A34:A37"/>
    <mergeCell ref="B34:B37"/>
    <mergeCell ref="C34:C37"/>
    <mergeCell ref="D34:D37"/>
    <mergeCell ref="E34:E37"/>
    <mergeCell ref="F34:F37"/>
    <mergeCell ref="G34:G37"/>
    <mergeCell ref="H34:H37"/>
    <mergeCell ref="I34:I37"/>
    <mergeCell ref="J40:J42"/>
    <mergeCell ref="K40:K42"/>
    <mergeCell ref="A43:A44"/>
    <mergeCell ref="B43:B44"/>
    <mergeCell ref="C43:C44"/>
    <mergeCell ref="D43:D44"/>
    <mergeCell ref="E43:E44"/>
    <mergeCell ref="F43:F44"/>
    <mergeCell ref="G43:G44"/>
    <mergeCell ref="H43:H44"/>
    <mergeCell ref="I43:I44"/>
    <mergeCell ref="J43:J44"/>
    <mergeCell ref="K43:K44"/>
    <mergeCell ref="A40:A42"/>
    <mergeCell ref="B40:B42"/>
    <mergeCell ref="C40:C42"/>
    <mergeCell ref="D40:D42"/>
    <mergeCell ref="E40:E42"/>
    <mergeCell ref="F40:F42"/>
    <mergeCell ref="G40:G42"/>
    <mergeCell ref="H40:H42"/>
    <mergeCell ref="I40:I42"/>
    <mergeCell ref="J45:J46"/>
    <mergeCell ref="K45:K46"/>
    <mergeCell ref="A47:A48"/>
    <mergeCell ref="B47:B48"/>
    <mergeCell ref="C47:C48"/>
    <mergeCell ref="D47:D48"/>
    <mergeCell ref="E47:E48"/>
    <mergeCell ref="F47:F48"/>
    <mergeCell ref="G47:G48"/>
    <mergeCell ref="H47:H48"/>
    <mergeCell ref="I47:I48"/>
    <mergeCell ref="J47:J48"/>
    <mergeCell ref="K47:K48"/>
    <mergeCell ref="A45:A46"/>
    <mergeCell ref="B45:B46"/>
    <mergeCell ref="C45:C46"/>
    <mergeCell ref="D45:D46"/>
    <mergeCell ref="E45:E46"/>
    <mergeCell ref="F45:F46"/>
    <mergeCell ref="G45:G46"/>
    <mergeCell ref="H45:H46"/>
    <mergeCell ref="I45:I46"/>
    <mergeCell ref="J49:J50"/>
    <mergeCell ref="K49:K50"/>
    <mergeCell ref="A51:A52"/>
    <mergeCell ref="B51:B52"/>
    <mergeCell ref="C51:C52"/>
    <mergeCell ref="D51:D52"/>
    <mergeCell ref="E51:E52"/>
    <mergeCell ref="F51:F52"/>
    <mergeCell ref="G51:G52"/>
    <mergeCell ref="H51:H52"/>
    <mergeCell ref="I51:I52"/>
    <mergeCell ref="J51:J52"/>
    <mergeCell ref="K51:K52"/>
    <mergeCell ref="A49:A50"/>
    <mergeCell ref="B49:B50"/>
    <mergeCell ref="C49:C50"/>
    <mergeCell ref="D49:D50"/>
    <mergeCell ref="E49:E50"/>
    <mergeCell ref="F49:F50"/>
    <mergeCell ref="G49:G50"/>
    <mergeCell ref="H49:H50"/>
    <mergeCell ref="I49:I50"/>
    <mergeCell ref="J53:J56"/>
    <mergeCell ref="K53:K56"/>
    <mergeCell ref="A57:A59"/>
    <mergeCell ref="B57:B59"/>
    <mergeCell ref="C57:C59"/>
    <mergeCell ref="D57:D59"/>
    <mergeCell ref="E57:E59"/>
    <mergeCell ref="F57:F59"/>
    <mergeCell ref="G57:G59"/>
    <mergeCell ref="H57:H59"/>
    <mergeCell ref="I57:I59"/>
    <mergeCell ref="J57:J59"/>
    <mergeCell ref="K57:K59"/>
    <mergeCell ref="A53:A56"/>
    <mergeCell ref="B53:B56"/>
    <mergeCell ref="C53:C56"/>
    <mergeCell ref="D53:D56"/>
    <mergeCell ref="E53:E56"/>
    <mergeCell ref="F53:F56"/>
    <mergeCell ref="G53:G56"/>
    <mergeCell ref="H53:H56"/>
    <mergeCell ref="I53:I56"/>
    <mergeCell ref="J60:J61"/>
    <mergeCell ref="K60:K61"/>
    <mergeCell ref="A62:A63"/>
    <mergeCell ref="B62:B63"/>
    <mergeCell ref="C62:C63"/>
    <mergeCell ref="D62:D63"/>
    <mergeCell ref="E62:E63"/>
    <mergeCell ref="F62:F63"/>
    <mergeCell ref="G62:G63"/>
    <mergeCell ref="H62:H63"/>
    <mergeCell ref="I62:I63"/>
    <mergeCell ref="J62:J63"/>
    <mergeCell ref="K62:K63"/>
    <mergeCell ref="A60:A61"/>
    <mergeCell ref="B60:B61"/>
    <mergeCell ref="C60:C61"/>
    <mergeCell ref="D60:D61"/>
    <mergeCell ref="E60:E61"/>
    <mergeCell ref="F60:F61"/>
    <mergeCell ref="G60:G61"/>
    <mergeCell ref="H60:H61"/>
    <mergeCell ref="I60:I61"/>
    <mergeCell ref="J64:J65"/>
    <mergeCell ref="K64:K65"/>
    <mergeCell ref="A66:A67"/>
    <mergeCell ref="B66:B67"/>
    <mergeCell ref="C66:C67"/>
    <mergeCell ref="D66:D67"/>
    <mergeCell ref="E66:E67"/>
    <mergeCell ref="F66:F67"/>
    <mergeCell ref="G66:G67"/>
    <mergeCell ref="H66:H67"/>
    <mergeCell ref="I66:I67"/>
    <mergeCell ref="J66:J67"/>
    <mergeCell ref="K66:K67"/>
    <mergeCell ref="A64:A65"/>
    <mergeCell ref="B64:B65"/>
    <mergeCell ref="C64:C65"/>
    <mergeCell ref="D64:D65"/>
    <mergeCell ref="E64:E65"/>
    <mergeCell ref="F64:F65"/>
    <mergeCell ref="G64:G65"/>
    <mergeCell ref="H64:H65"/>
    <mergeCell ref="I64:I65"/>
    <mergeCell ref="J68:J69"/>
    <mergeCell ref="K68:K69"/>
    <mergeCell ref="A70:A71"/>
    <mergeCell ref="B70:B71"/>
    <mergeCell ref="C70:C71"/>
    <mergeCell ref="D70:D71"/>
    <mergeCell ref="E70:E71"/>
    <mergeCell ref="F70:F71"/>
    <mergeCell ref="G70:G71"/>
    <mergeCell ref="H70:H71"/>
    <mergeCell ref="I70:I71"/>
    <mergeCell ref="J70:J71"/>
    <mergeCell ref="K70:K71"/>
    <mergeCell ref="A68:A69"/>
    <mergeCell ref="B68:B69"/>
    <mergeCell ref="C68:C69"/>
    <mergeCell ref="D68:D69"/>
    <mergeCell ref="E68:E69"/>
    <mergeCell ref="F68:F69"/>
    <mergeCell ref="G68:G69"/>
    <mergeCell ref="H68:H69"/>
    <mergeCell ref="I68:I69"/>
    <mergeCell ref="J72:J73"/>
    <mergeCell ref="K72:K73"/>
    <mergeCell ref="A74:A75"/>
    <mergeCell ref="B74:B75"/>
    <mergeCell ref="C74:C75"/>
    <mergeCell ref="D74:D75"/>
    <mergeCell ref="E74:E75"/>
    <mergeCell ref="F74:F75"/>
    <mergeCell ref="G74:G75"/>
    <mergeCell ref="H74:H75"/>
    <mergeCell ref="I74:I75"/>
    <mergeCell ref="J74:J75"/>
    <mergeCell ref="K74:K75"/>
    <mergeCell ref="A72:A73"/>
    <mergeCell ref="B72:B73"/>
    <mergeCell ref="C72:C73"/>
    <mergeCell ref="D72:D73"/>
    <mergeCell ref="E72:E73"/>
    <mergeCell ref="F72:F73"/>
    <mergeCell ref="G72:G73"/>
    <mergeCell ref="H72:H73"/>
    <mergeCell ref="I72:I73"/>
    <mergeCell ref="A76:A77"/>
    <mergeCell ref="B76:B77"/>
    <mergeCell ref="C76:C77"/>
    <mergeCell ref="D76:D77"/>
    <mergeCell ref="E76:E77"/>
    <mergeCell ref="I76:I77"/>
    <mergeCell ref="J76:J77"/>
    <mergeCell ref="K76:K77"/>
    <mergeCell ref="A78:A79"/>
    <mergeCell ref="B78:B79"/>
    <mergeCell ref="C78:C79"/>
    <mergeCell ref="D78:D79"/>
    <mergeCell ref="E78:E79"/>
    <mergeCell ref="F78:F79"/>
    <mergeCell ref="G78:G79"/>
    <mergeCell ref="H78:H79"/>
    <mergeCell ref="I78:I79"/>
    <mergeCell ref="J78:J79"/>
    <mergeCell ref="K78:K79"/>
    <mergeCell ref="A86:A88"/>
    <mergeCell ref="B86:B88"/>
    <mergeCell ref="C86:C88"/>
    <mergeCell ref="D86:D88"/>
    <mergeCell ref="E86:E88"/>
    <mergeCell ref="F86:F88"/>
    <mergeCell ref="G86:G88"/>
    <mergeCell ref="H86:H88"/>
    <mergeCell ref="I86:I88"/>
    <mergeCell ref="A80:A85"/>
    <mergeCell ref="B80:B85"/>
    <mergeCell ref="C80:C85"/>
    <mergeCell ref="D80:D85"/>
    <mergeCell ref="E80:E85"/>
    <mergeCell ref="F80:F85"/>
    <mergeCell ref="G80:G85"/>
    <mergeCell ref="H80:H85"/>
    <mergeCell ref="I80:I85"/>
    <mergeCell ref="A92:A98"/>
    <mergeCell ref="B92:B98"/>
    <mergeCell ref="C92:C98"/>
    <mergeCell ref="D92:D98"/>
    <mergeCell ref="E92:E98"/>
    <mergeCell ref="F92:F98"/>
    <mergeCell ref="G92:G98"/>
    <mergeCell ref="H92:H98"/>
    <mergeCell ref="I92:I98"/>
    <mergeCell ref="A89:A90"/>
    <mergeCell ref="B89:B90"/>
    <mergeCell ref="C89:C90"/>
    <mergeCell ref="D89:D90"/>
    <mergeCell ref="E89:E90"/>
    <mergeCell ref="F89:F90"/>
    <mergeCell ref="G89:G90"/>
    <mergeCell ref="H89:H90"/>
    <mergeCell ref="I89:I90"/>
    <mergeCell ref="K99:K104"/>
    <mergeCell ref="A105:A106"/>
    <mergeCell ref="B105:B106"/>
    <mergeCell ref="C105:C106"/>
    <mergeCell ref="D105:D106"/>
    <mergeCell ref="E105:E106"/>
    <mergeCell ref="F105:F106"/>
    <mergeCell ref="G105:G106"/>
    <mergeCell ref="H105:H106"/>
    <mergeCell ref="I105:I106"/>
    <mergeCell ref="J105:J106"/>
    <mergeCell ref="K105:K106"/>
    <mergeCell ref="A99:A104"/>
    <mergeCell ref="B99:B104"/>
    <mergeCell ref="C99:C104"/>
    <mergeCell ref="D99:D104"/>
    <mergeCell ref="E99:E104"/>
    <mergeCell ref="F99:F104"/>
    <mergeCell ref="G99:G104"/>
    <mergeCell ref="H99:H104"/>
    <mergeCell ref="I99:I104"/>
    <mergeCell ref="J107:J108"/>
    <mergeCell ref="K107:K108"/>
    <mergeCell ref="A109:A112"/>
    <mergeCell ref="B109:B112"/>
    <mergeCell ref="C109:C112"/>
    <mergeCell ref="D109:D112"/>
    <mergeCell ref="E109:E112"/>
    <mergeCell ref="F109:F112"/>
    <mergeCell ref="G109:G112"/>
    <mergeCell ref="H109:H112"/>
    <mergeCell ref="I109:I112"/>
    <mergeCell ref="J109:J112"/>
    <mergeCell ref="K109:K112"/>
    <mergeCell ref="A107:A108"/>
    <mergeCell ref="B107:B108"/>
    <mergeCell ref="C107:C108"/>
    <mergeCell ref="D107:D108"/>
    <mergeCell ref="E107:E108"/>
    <mergeCell ref="F107:F108"/>
    <mergeCell ref="G107:G108"/>
    <mergeCell ref="H107:H108"/>
    <mergeCell ref="I107:I108"/>
    <mergeCell ref="A113:A114"/>
    <mergeCell ref="B113:B114"/>
    <mergeCell ref="C113:C114"/>
    <mergeCell ref="D113:D114"/>
    <mergeCell ref="E113:E114"/>
    <mergeCell ref="A115:A117"/>
    <mergeCell ref="B115:B117"/>
    <mergeCell ref="C115:C117"/>
    <mergeCell ref="D115:D117"/>
    <mergeCell ref="E115:E117"/>
    <mergeCell ref="F115:F117"/>
    <mergeCell ref="G115:G117"/>
    <mergeCell ref="H115:H117"/>
    <mergeCell ref="I115:I117"/>
    <mergeCell ref="J115:J117"/>
    <mergeCell ref="K115:K117"/>
    <mergeCell ref="A118:A119"/>
    <mergeCell ref="B118:B119"/>
    <mergeCell ref="C118:C119"/>
    <mergeCell ref="D118:D119"/>
    <mergeCell ref="E118:E119"/>
    <mergeCell ref="F118:F119"/>
    <mergeCell ref="G118:G119"/>
    <mergeCell ref="H118:H119"/>
    <mergeCell ref="I118:I119"/>
    <mergeCell ref="J118:J119"/>
    <mergeCell ref="K118:K119"/>
    <mergeCell ref="J120:J121"/>
    <mergeCell ref="K120:K121"/>
    <mergeCell ref="A122:A139"/>
    <mergeCell ref="B122:B139"/>
    <mergeCell ref="C122:C139"/>
    <mergeCell ref="D122:D139"/>
    <mergeCell ref="E122:E139"/>
    <mergeCell ref="F122:F139"/>
    <mergeCell ref="G122:G139"/>
    <mergeCell ref="H122:H139"/>
    <mergeCell ref="I122:I139"/>
    <mergeCell ref="J122:J139"/>
    <mergeCell ref="K122:K139"/>
    <mergeCell ref="A120:A121"/>
    <mergeCell ref="B120:B121"/>
    <mergeCell ref="C120:C121"/>
    <mergeCell ref="D120:D121"/>
    <mergeCell ref="E120:E121"/>
    <mergeCell ref="F120:F121"/>
    <mergeCell ref="G120:G121"/>
    <mergeCell ref="H120:H121"/>
    <mergeCell ref="I120:I121"/>
    <mergeCell ref="J140:J141"/>
    <mergeCell ref="K140:K141"/>
    <mergeCell ref="A142:A143"/>
    <mergeCell ref="B142:B143"/>
    <mergeCell ref="C142:C143"/>
    <mergeCell ref="D142:D143"/>
    <mergeCell ref="E142:E143"/>
    <mergeCell ref="F142:F143"/>
    <mergeCell ref="G142:G143"/>
    <mergeCell ref="H142:H143"/>
    <mergeCell ref="I142:I143"/>
    <mergeCell ref="J142:J143"/>
    <mergeCell ref="K142:K143"/>
    <mergeCell ref="A140:A141"/>
    <mergeCell ref="B140:B141"/>
    <mergeCell ref="C140:C141"/>
    <mergeCell ref="D140:D141"/>
    <mergeCell ref="E140:E141"/>
    <mergeCell ref="F140:F141"/>
    <mergeCell ref="G140:G141"/>
    <mergeCell ref="H140:H141"/>
    <mergeCell ref="I140:I141"/>
    <mergeCell ref="A146:A147"/>
    <mergeCell ref="B146:B147"/>
    <mergeCell ref="C146:C147"/>
    <mergeCell ref="D146:D147"/>
    <mergeCell ref="E146:E147"/>
    <mergeCell ref="A150:A151"/>
    <mergeCell ref="B150:B151"/>
    <mergeCell ref="C150:C151"/>
    <mergeCell ref="D150:D151"/>
    <mergeCell ref="E150:E151"/>
    <mergeCell ref="F150:F151"/>
    <mergeCell ref="G150:G151"/>
    <mergeCell ref="H150:H151"/>
    <mergeCell ref="I150:I151"/>
    <mergeCell ref="J150:J151"/>
    <mergeCell ref="K150:K151"/>
    <mergeCell ref="A152:A153"/>
    <mergeCell ref="B152:B153"/>
    <mergeCell ref="C152:C153"/>
    <mergeCell ref="D152:D153"/>
    <mergeCell ref="E152:E153"/>
    <mergeCell ref="F152:F153"/>
    <mergeCell ref="G152:G153"/>
    <mergeCell ref="H152:H153"/>
    <mergeCell ref="I152:I153"/>
    <mergeCell ref="J152:J153"/>
    <mergeCell ref="K152:K153"/>
    <mergeCell ref="J154:J155"/>
    <mergeCell ref="K154:K155"/>
    <mergeCell ref="A156:A157"/>
    <mergeCell ref="B156:B157"/>
    <mergeCell ref="C156:C157"/>
    <mergeCell ref="D156:D157"/>
    <mergeCell ref="E156:E157"/>
    <mergeCell ref="F156:F157"/>
    <mergeCell ref="G156:G157"/>
    <mergeCell ref="H156:H157"/>
    <mergeCell ref="I156:I157"/>
    <mergeCell ref="J156:J157"/>
    <mergeCell ref="K156:K157"/>
    <mergeCell ref="A154:A155"/>
    <mergeCell ref="B154:B155"/>
    <mergeCell ref="C154:C155"/>
    <mergeCell ref="D154:D155"/>
    <mergeCell ref="E154:E155"/>
    <mergeCell ref="F154:F155"/>
    <mergeCell ref="G154:G155"/>
    <mergeCell ref="H154:H155"/>
    <mergeCell ref="I154:I155"/>
    <mergeCell ref="J159:J164"/>
    <mergeCell ref="K159:K164"/>
    <mergeCell ref="A165:A171"/>
    <mergeCell ref="B165:B171"/>
    <mergeCell ref="C165:C171"/>
    <mergeCell ref="D165:D171"/>
    <mergeCell ref="E165:E171"/>
    <mergeCell ref="F165:F171"/>
    <mergeCell ref="G165:G171"/>
    <mergeCell ref="H165:H171"/>
    <mergeCell ref="I165:I171"/>
    <mergeCell ref="J165:J171"/>
    <mergeCell ref="K165:K171"/>
    <mergeCell ref="A159:A164"/>
    <mergeCell ref="B159:B164"/>
    <mergeCell ref="C159:C164"/>
    <mergeCell ref="D159:D164"/>
    <mergeCell ref="E159:E164"/>
    <mergeCell ref="F159:F164"/>
    <mergeCell ref="G159:G164"/>
    <mergeCell ref="H159:H164"/>
    <mergeCell ref="I159:I164"/>
    <mergeCell ref="J172:J174"/>
    <mergeCell ref="K172:K174"/>
    <mergeCell ref="A175:A176"/>
    <mergeCell ref="B175:B176"/>
    <mergeCell ref="C175:C176"/>
    <mergeCell ref="D175:D176"/>
    <mergeCell ref="E175:E176"/>
    <mergeCell ref="F175:F176"/>
    <mergeCell ref="G175:G176"/>
    <mergeCell ref="H175:H176"/>
    <mergeCell ref="I175:I176"/>
    <mergeCell ref="J175:J176"/>
    <mergeCell ref="K175:K176"/>
    <mergeCell ref="A172:A174"/>
    <mergeCell ref="B172:B174"/>
    <mergeCell ref="C172:C174"/>
    <mergeCell ref="D172:D174"/>
    <mergeCell ref="E172:E174"/>
    <mergeCell ref="F172:F174"/>
    <mergeCell ref="G172:G174"/>
    <mergeCell ref="H172:H174"/>
    <mergeCell ref="I172:I174"/>
    <mergeCell ref="J177:J178"/>
    <mergeCell ref="K177:K178"/>
    <mergeCell ref="A179:A182"/>
    <mergeCell ref="B179:B182"/>
    <mergeCell ref="C179:C182"/>
    <mergeCell ref="D179:D182"/>
    <mergeCell ref="E179:E182"/>
    <mergeCell ref="F179:F182"/>
    <mergeCell ref="G179:G182"/>
    <mergeCell ref="H179:H182"/>
    <mergeCell ref="I179:I182"/>
    <mergeCell ref="J179:J182"/>
    <mergeCell ref="K179:K182"/>
    <mergeCell ref="A177:A178"/>
    <mergeCell ref="B177:B178"/>
    <mergeCell ref="C177:C178"/>
    <mergeCell ref="D177:D178"/>
    <mergeCell ref="E177:E178"/>
    <mergeCell ref="F177:F178"/>
    <mergeCell ref="G177:G178"/>
    <mergeCell ref="H177:H178"/>
    <mergeCell ref="I177:I178"/>
    <mergeCell ref="J183:J184"/>
    <mergeCell ref="K183:K184"/>
    <mergeCell ref="A185:A186"/>
    <mergeCell ref="B185:B186"/>
    <mergeCell ref="C185:C186"/>
    <mergeCell ref="D185:D186"/>
    <mergeCell ref="E185:E186"/>
    <mergeCell ref="F185:F186"/>
    <mergeCell ref="G185:G186"/>
    <mergeCell ref="H185:H186"/>
    <mergeCell ref="I185:I186"/>
    <mergeCell ref="J185:J186"/>
    <mergeCell ref="K185:K186"/>
    <mergeCell ref="A183:A184"/>
    <mergeCell ref="B183:B184"/>
    <mergeCell ref="C183:C184"/>
    <mergeCell ref="D183:D184"/>
    <mergeCell ref="E183:E184"/>
    <mergeCell ref="F183:F184"/>
    <mergeCell ref="G183:G184"/>
    <mergeCell ref="H183:H184"/>
    <mergeCell ref="I183:I184"/>
    <mergeCell ref="J187:J188"/>
    <mergeCell ref="K187:K188"/>
    <mergeCell ref="A189:A190"/>
    <mergeCell ref="B189:B190"/>
    <mergeCell ref="C189:C190"/>
    <mergeCell ref="D189:D190"/>
    <mergeCell ref="E189:E190"/>
    <mergeCell ref="F189:F190"/>
    <mergeCell ref="G189:G190"/>
    <mergeCell ref="H189:H190"/>
    <mergeCell ref="I189:I190"/>
    <mergeCell ref="J189:J190"/>
    <mergeCell ref="K189:K190"/>
    <mergeCell ref="A187:A188"/>
    <mergeCell ref="B187:B188"/>
    <mergeCell ref="C187:C188"/>
    <mergeCell ref="D187:D188"/>
    <mergeCell ref="E187:E188"/>
    <mergeCell ref="F187:F188"/>
    <mergeCell ref="G187:G188"/>
    <mergeCell ref="H187:H188"/>
    <mergeCell ref="I187:I188"/>
    <mergeCell ref="J191:J194"/>
    <mergeCell ref="K191:K194"/>
    <mergeCell ref="A196:A197"/>
    <mergeCell ref="B196:B197"/>
    <mergeCell ref="C196:C197"/>
    <mergeCell ref="D196:D197"/>
    <mergeCell ref="E196:E197"/>
    <mergeCell ref="F196:F197"/>
    <mergeCell ref="G196:G197"/>
    <mergeCell ref="H196:H197"/>
    <mergeCell ref="I196:I197"/>
    <mergeCell ref="J196:J197"/>
    <mergeCell ref="K196:K197"/>
    <mergeCell ref="A191:A194"/>
    <mergeCell ref="B191:B194"/>
    <mergeCell ref="C191:C194"/>
    <mergeCell ref="D191:D194"/>
    <mergeCell ref="E191:E194"/>
    <mergeCell ref="F191:F194"/>
    <mergeCell ref="G191:G194"/>
    <mergeCell ref="H191:H194"/>
    <mergeCell ref="I191:I194"/>
    <mergeCell ref="J198:J199"/>
    <mergeCell ref="K198:K199"/>
    <mergeCell ref="A200:A201"/>
    <mergeCell ref="B200:B201"/>
    <mergeCell ref="C200:C201"/>
    <mergeCell ref="D200:D201"/>
    <mergeCell ref="E200:E201"/>
    <mergeCell ref="F200:F201"/>
    <mergeCell ref="G200:G201"/>
    <mergeCell ref="H200:H201"/>
    <mergeCell ref="I200:I201"/>
    <mergeCell ref="J200:J201"/>
    <mergeCell ref="K200:K201"/>
    <mergeCell ref="A198:A199"/>
    <mergeCell ref="B198:B199"/>
    <mergeCell ref="C198:C199"/>
    <mergeCell ref="D198:D199"/>
    <mergeCell ref="E198:E199"/>
    <mergeCell ref="F198:F199"/>
    <mergeCell ref="G198:G199"/>
    <mergeCell ref="H198:H199"/>
    <mergeCell ref="I198:I199"/>
  </mergeCells>
  <pageMargins left="3.9370000000000002E-2" right="3.9370000000000002E-2" top="0.55118100000000014" bottom="0.55118100000000014" header="0.51181100000000002" footer="0.51181100000000002"/>
  <pageSetup paperSize="9" scale="39" fitToHeight="18"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Sheet0</vt:lpstr>
      <vt:lpstr>__bookmark_1</vt:lpstr>
      <vt:lpstr>Sheet0!Print_Titles</vt:lpstr>
      <vt:lpstr>Sheet0!Область_печати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Мыйня Виктория Валерьевна</dc:creator>
  <cp:lastModifiedBy>Равхатова Лариса Набиулловна</cp:lastModifiedBy>
  <cp:revision>1</cp:revision>
  <cp:lastPrinted>2026-01-12T06:24:49Z</cp:lastPrinted>
  <dcterms:created xsi:type="dcterms:W3CDTF">2024-07-31T10:44:00Z</dcterms:created>
  <dcterms:modified xsi:type="dcterms:W3CDTF">2026-01-12T06:25:52Z</dcterms:modified>
  <cp:version>1048576</cp:version>
</cp:coreProperties>
</file>