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luton\DATA\DEPFIN\РЯНСКАЯ\Решение Думы от 23.12.2022 №253\"/>
    </mc:Choice>
  </mc:AlternateContent>
  <bookViews>
    <workbookView xWindow="0" yWindow="0" windowWidth="17256" windowHeight="5304"/>
  </bookViews>
  <sheets>
    <sheet name="пр7" sheetId="1" r:id="rId1"/>
  </sheets>
  <externalReferences>
    <externalReference r:id="rId2"/>
  </externalReferences>
  <definedNames>
    <definedName name="_xlnm.Print_Area" localSheetId="0">пр7!$A$1:$U$61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Q14" i="1"/>
  <c r="S14" i="1"/>
  <c r="E15" i="1"/>
  <c r="G15" i="1"/>
  <c r="I15" i="1" s="1"/>
  <c r="K15" i="1" s="1"/>
  <c r="M15" i="1" s="1"/>
  <c r="O15" i="1" s="1"/>
  <c r="C16" i="1"/>
  <c r="D16" i="1"/>
  <c r="D14" i="1" s="1"/>
  <c r="D13" i="1" s="1"/>
  <c r="E16" i="1"/>
  <c r="F16" i="1"/>
  <c r="F14" i="1" s="1"/>
  <c r="F13" i="1" s="1"/>
  <c r="H16" i="1"/>
  <c r="H14" i="1" s="1"/>
  <c r="J16" i="1"/>
  <c r="J14" i="1" s="1"/>
  <c r="L16" i="1"/>
  <c r="L14" i="1" s="1"/>
  <c r="N16" i="1"/>
  <c r="N14" i="1" s="1"/>
  <c r="N13" i="1" s="1"/>
  <c r="P16" i="1"/>
  <c r="P14" i="1" s="1"/>
  <c r="R16" i="1"/>
  <c r="R14" i="1" s="1"/>
  <c r="S16" i="1"/>
  <c r="T16" i="1"/>
  <c r="T14" i="1" s="1"/>
  <c r="T13" i="1" s="1"/>
  <c r="T61" i="1" s="1"/>
  <c r="U16" i="1"/>
  <c r="U14" i="1" s="1"/>
  <c r="C17" i="1"/>
  <c r="E17" i="1" s="1"/>
  <c r="G17" i="1" s="1"/>
  <c r="I17" i="1" s="1"/>
  <c r="K17" i="1" s="1"/>
  <c r="M17" i="1" s="1"/>
  <c r="O17" i="1" s="1"/>
  <c r="P17" i="1"/>
  <c r="R17" i="1"/>
  <c r="S17" i="1"/>
  <c r="T17" i="1"/>
  <c r="U17" i="1"/>
  <c r="E18" i="1"/>
  <c r="G18" i="1"/>
  <c r="I18" i="1" s="1"/>
  <c r="K18" i="1" s="1"/>
  <c r="M18" i="1" s="1"/>
  <c r="O18" i="1" s="1"/>
  <c r="F19" i="1"/>
  <c r="J19" i="1"/>
  <c r="J13" i="1" s="1"/>
  <c r="J61" i="1" s="1"/>
  <c r="Q19" i="1"/>
  <c r="C20" i="1"/>
  <c r="D20" i="1"/>
  <c r="F20" i="1"/>
  <c r="H20" i="1"/>
  <c r="J20" i="1"/>
  <c r="L20" i="1"/>
  <c r="N20" i="1"/>
  <c r="N19" i="1" s="1"/>
  <c r="Q20" i="1"/>
  <c r="R20" i="1"/>
  <c r="S20" i="1"/>
  <c r="S19" i="1" s="1"/>
  <c r="T20" i="1"/>
  <c r="U20" i="1"/>
  <c r="E21" i="1"/>
  <c r="G21" i="1"/>
  <c r="I21" i="1" s="1"/>
  <c r="K21" i="1" s="1"/>
  <c r="M21" i="1" s="1"/>
  <c r="O21" i="1" s="1"/>
  <c r="P21" i="1"/>
  <c r="P20" i="1" s="1"/>
  <c r="S21" i="1"/>
  <c r="C22" i="1"/>
  <c r="D22" i="1"/>
  <c r="D19" i="1" s="1"/>
  <c r="F22" i="1"/>
  <c r="H22" i="1"/>
  <c r="H19" i="1" s="1"/>
  <c r="J22" i="1"/>
  <c r="L22" i="1"/>
  <c r="L19" i="1" s="1"/>
  <c r="N22" i="1"/>
  <c r="Q22" i="1"/>
  <c r="S22" i="1"/>
  <c r="T22" i="1"/>
  <c r="T19" i="1" s="1"/>
  <c r="E23" i="1"/>
  <c r="G23" i="1"/>
  <c r="I23" i="1" s="1"/>
  <c r="K23" i="1" s="1"/>
  <c r="M23" i="1" s="1"/>
  <c r="O23" i="1" s="1"/>
  <c r="P23" i="1"/>
  <c r="P22" i="1" s="1"/>
  <c r="R23" i="1"/>
  <c r="R22" i="1" s="1"/>
  <c r="R19" i="1" s="1"/>
  <c r="R13" i="1" s="1"/>
  <c r="R61" i="1" s="1"/>
  <c r="S23" i="1"/>
  <c r="U23" i="1"/>
  <c r="U22" i="1" s="1"/>
  <c r="U19" i="1" s="1"/>
  <c r="F24" i="1"/>
  <c r="J24" i="1"/>
  <c r="R24" i="1"/>
  <c r="C25" i="1"/>
  <c r="E25" i="1" s="1"/>
  <c r="G25" i="1" s="1"/>
  <c r="I25" i="1" s="1"/>
  <c r="K25" i="1" s="1"/>
  <c r="M25" i="1" s="1"/>
  <c r="O25" i="1" s="1"/>
  <c r="D25" i="1"/>
  <c r="D24" i="1" s="1"/>
  <c r="F25" i="1"/>
  <c r="H25" i="1"/>
  <c r="H24" i="1" s="1"/>
  <c r="J25" i="1"/>
  <c r="L25" i="1"/>
  <c r="L24" i="1" s="1"/>
  <c r="N25" i="1"/>
  <c r="P25" i="1"/>
  <c r="P24" i="1" s="1"/>
  <c r="Q25" i="1"/>
  <c r="R25" i="1"/>
  <c r="S25" i="1"/>
  <c r="T25" i="1"/>
  <c r="T24" i="1" s="1"/>
  <c r="U25" i="1"/>
  <c r="E26" i="1"/>
  <c r="G26" i="1"/>
  <c r="I26" i="1"/>
  <c r="K26" i="1" s="1"/>
  <c r="M26" i="1" s="1"/>
  <c r="O26" i="1" s="1"/>
  <c r="C27" i="1"/>
  <c r="E27" i="1" s="1"/>
  <c r="G27" i="1" s="1"/>
  <c r="I27" i="1" s="1"/>
  <c r="K27" i="1" s="1"/>
  <c r="M27" i="1" s="1"/>
  <c r="O27" i="1" s="1"/>
  <c r="D27" i="1"/>
  <c r="F27" i="1"/>
  <c r="H27" i="1"/>
  <c r="J27" i="1"/>
  <c r="L27" i="1"/>
  <c r="N27" i="1"/>
  <c r="N24" i="1" s="1"/>
  <c r="P27" i="1"/>
  <c r="R27" i="1"/>
  <c r="S27" i="1"/>
  <c r="S24" i="1" s="1"/>
  <c r="T27" i="1"/>
  <c r="E28" i="1"/>
  <c r="G28" i="1" s="1"/>
  <c r="I28" i="1" s="1"/>
  <c r="K28" i="1" s="1"/>
  <c r="M28" i="1" s="1"/>
  <c r="O28" i="1" s="1"/>
  <c r="Q28" i="1"/>
  <c r="Q27" i="1" s="1"/>
  <c r="U28" i="1"/>
  <c r="U27" i="1" s="1"/>
  <c r="C30" i="1"/>
  <c r="E30" i="1"/>
  <c r="G30" i="1"/>
  <c r="I30" i="1" s="1"/>
  <c r="K30" i="1" s="1"/>
  <c r="M30" i="1" s="1"/>
  <c r="O30" i="1" s="1"/>
  <c r="S30" i="1"/>
  <c r="T30" i="1"/>
  <c r="C31" i="1"/>
  <c r="E31" i="1"/>
  <c r="G31" i="1"/>
  <c r="I31" i="1" s="1"/>
  <c r="K31" i="1" s="1"/>
  <c r="M31" i="1" s="1"/>
  <c r="O31" i="1" s="1"/>
  <c r="P31" i="1"/>
  <c r="P30" i="1" s="1"/>
  <c r="S31" i="1"/>
  <c r="T31" i="1"/>
  <c r="U31" i="1"/>
  <c r="U30" i="1" s="1"/>
  <c r="E32" i="1"/>
  <c r="G32" i="1" s="1"/>
  <c r="I32" i="1" s="1"/>
  <c r="K32" i="1"/>
  <c r="M32" i="1" s="1"/>
  <c r="O32" i="1" s="1"/>
  <c r="T33" i="1"/>
  <c r="C34" i="1"/>
  <c r="C33" i="1" s="1"/>
  <c r="E33" i="1" s="1"/>
  <c r="G33" i="1" s="1"/>
  <c r="I33" i="1" s="1"/>
  <c r="K33" i="1" s="1"/>
  <c r="M33" i="1" s="1"/>
  <c r="O33" i="1" s="1"/>
  <c r="E34" i="1"/>
  <c r="G34" i="1"/>
  <c r="I34" i="1" s="1"/>
  <c r="K34" i="1" s="1"/>
  <c r="M34" i="1" s="1"/>
  <c r="O34" i="1" s="1"/>
  <c r="P34" i="1"/>
  <c r="P33" i="1" s="1"/>
  <c r="S34" i="1"/>
  <c r="S33" i="1" s="1"/>
  <c r="T34" i="1"/>
  <c r="U34" i="1"/>
  <c r="U33" i="1" s="1"/>
  <c r="E35" i="1"/>
  <c r="G35" i="1" s="1"/>
  <c r="I35" i="1" s="1"/>
  <c r="K35" i="1"/>
  <c r="M35" i="1" s="1"/>
  <c r="O35" i="1" s="1"/>
  <c r="U37" i="1"/>
  <c r="C38" i="1"/>
  <c r="P38" i="1"/>
  <c r="P37" i="1" s="1"/>
  <c r="P36" i="1" s="1"/>
  <c r="S38" i="1"/>
  <c r="S37" i="1" s="1"/>
  <c r="T38" i="1"/>
  <c r="T37" i="1" s="1"/>
  <c r="T36" i="1" s="1"/>
  <c r="U38" i="1"/>
  <c r="E39" i="1"/>
  <c r="G39" i="1" s="1"/>
  <c r="I39" i="1" s="1"/>
  <c r="K39" i="1" s="1"/>
  <c r="M39" i="1" s="1"/>
  <c r="O39" i="1" s="1"/>
  <c r="C40" i="1"/>
  <c r="E40" i="1" s="1"/>
  <c r="G40" i="1" s="1"/>
  <c r="I40" i="1" s="1"/>
  <c r="K40" i="1" s="1"/>
  <c r="M40" i="1" s="1"/>
  <c r="O40" i="1" s="1"/>
  <c r="P40" i="1"/>
  <c r="S40" i="1"/>
  <c r="T40" i="1"/>
  <c r="U40" i="1"/>
  <c r="E41" i="1"/>
  <c r="G41" i="1" s="1"/>
  <c r="I41" i="1" s="1"/>
  <c r="K41" i="1" s="1"/>
  <c r="M41" i="1" s="1"/>
  <c r="O41" i="1" s="1"/>
  <c r="T42" i="1"/>
  <c r="C43" i="1"/>
  <c r="C42" i="1" s="1"/>
  <c r="E42" i="1" s="1"/>
  <c r="G42" i="1" s="1"/>
  <c r="I42" i="1" s="1"/>
  <c r="K42" i="1" s="1"/>
  <c r="M42" i="1" s="1"/>
  <c r="O42" i="1" s="1"/>
  <c r="P43" i="1"/>
  <c r="P42" i="1" s="1"/>
  <c r="S43" i="1"/>
  <c r="S42" i="1" s="1"/>
  <c r="T43" i="1"/>
  <c r="U43" i="1"/>
  <c r="U42" i="1" s="1"/>
  <c r="E44" i="1"/>
  <c r="G44" i="1" s="1"/>
  <c r="I44" i="1" s="1"/>
  <c r="K44" i="1"/>
  <c r="M44" i="1" s="1"/>
  <c r="O44" i="1" s="1"/>
  <c r="E45" i="1"/>
  <c r="G45" i="1"/>
  <c r="I45" i="1"/>
  <c r="K45" i="1" s="1"/>
  <c r="M45" i="1" s="1"/>
  <c r="O45" i="1" s="1"/>
  <c r="E46" i="1"/>
  <c r="G46" i="1" s="1"/>
  <c r="I46" i="1" s="1"/>
  <c r="K46" i="1" s="1"/>
  <c r="M46" i="1" s="1"/>
  <c r="O46" i="1" s="1"/>
  <c r="E47" i="1"/>
  <c r="G47" i="1"/>
  <c r="I47" i="1" s="1"/>
  <c r="K47" i="1" s="1"/>
  <c r="M47" i="1" s="1"/>
  <c r="O47" i="1" s="1"/>
  <c r="R48" i="1"/>
  <c r="D50" i="1"/>
  <c r="H50" i="1"/>
  <c r="L50" i="1"/>
  <c r="P50" i="1"/>
  <c r="R50" i="1"/>
  <c r="T50" i="1"/>
  <c r="C51" i="1"/>
  <c r="C50" i="1" s="1"/>
  <c r="E50" i="1" s="1"/>
  <c r="G50" i="1" s="1"/>
  <c r="I50" i="1" s="1"/>
  <c r="K50" i="1" s="1"/>
  <c r="M50" i="1" s="1"/>
  <c r="O50" i="1" s="1"/>
  <c r="D51" i="1"/>
  <c r="F51" i="1"/>
  <c r="F50" i="1" s="1"/>
  <c r="H51" i="1"/>
  <c r="J51" i="1"/>
  <c r="J50" i="1" s="1"/>
  <c r="L51" i="1"/>
  <c r="N51" i="1"/>
  <c r="N50" i="1" s="1"/>
  <c r="P51" i="1"/>
  <c r="Q51" i="1"/>
  <c r="Q50" i="1" s="1"/>
  <c r="R51" i="1"/>
  <c r="S51" i="1"/>
  <c r="S50" i="1" s="1"/>
  <c r="T51" i="1"/>
  <c r="U51" i="1"/>
  <c r="U50" i="1" s="1"/>
  <c r="E52" i="1"/>
  <c r="G52" i="1"/>
  <c r="I52" i="1" s="1"/>
  <c r="K52" i="1" s="1"/>
  <c r="M52" i="1" s="1"/>
  <c r="O52" i="1" s="1"/>
  <c r="D53" i="1"/>
  <c r="D49" i="1" s="1"/>
  <c r="D48" i="1" s="1"/>
  <c r="F53" i="1"/>
  <c r="F49" i="1" s="1"/>
  <c r="F48" i="1" s="1"/>
  <c r="H53" i="1"/>
  <c r="H49" i="1" s="1"/>
  <c r="H48" i="1" s="1"/>
  <c r="J53" i="1"/>
  <c r="J49" i="1" s="1"/>
  <c r="J48" i="1" s="1"/>
  <c r="L53" i="1"/>
  <c r="L49" i="1" s="1"/>
  <c r="L48" i="1" s="1"/>
  <c r="N53" i="1"/>
  <c r="N49" i="1" s="1"/>
  <c r="N48" i="1" s="1"/>
  <c r="T53" i="1"/>
  <c r="T49" i="1" s="1"/>
  <c r="T48" i="1" s="1"/>
  <c r="C54" i="1"/>
  <c r="C53" i="1" s="1"/>
  <c r="D54" i="1"/>
  <c r="F54" i="1"/>
  <c r="H54" i="1"/>
  <c r="J54" i="1"/>
  <c r="L54" i="1"/>
  <c r="N54" i="1"/>
  <c r="Q54" i="1"/>
  <c r="Q53" i="1" s="1"/>
  <c r="S54" i="1"/>
  <c r="S53" i="1" s="1"/>
  <c r="S49" i="1" s="1"/>
  <c r="S48" i="1" s="1"/>
  <c r="T54" i="1"/>
  <c r="E55" i="1"/>
  <c r="G55" i="1"/>
  <c r="I55" i="1" s="1"/>
  <c r="K55" i="1" s="1"/>
  <c r="M55" i="1" s="1"/>
  <c r="O55" i="1" s="1"/>
  <c r="P55" i="1"/>
  <c r="P54" i="1" s="1"/>
  <c r="P53" i="1" s="1"/>
  <c r="P49" i="1" s="1"/>
  <c r="P48" i="1" s="1"/>
  <c r="R55" i="1"/>
  <c r="R54" i="1" s="1"/>
  <c r="R53" i="1" s="1"/>
  <c r="R49" i="1" s="1"/>
  <c r="S55" i="1"/>
  <c r="U55" i="1"/>
  <c r="U54" i="1" s="1"/>
  <c r="U53" i="1" s="1"/>
  <c r="P56" i="1"/>
  <c r="C57" i="1"/>
  <c r="C56" i="1" s="1"/>
  <c r="D57" i="1"/>
  <c r="D56" i="1" s="1"/>
  <c r="F57" i="1"/>
  <c r="H57" i="1"/>
  <c r="H56" i="1" s="1"/>
  <c r="J57" i="1"/>
  <c r="L57" i="1"/>
  <c r="L56" i="1" s="1"/>
  <c r="N57" i="1"/>
  <c r="P57" i="1"/>
  <c r="S57" i="1"/>
  <c r="T57" i="1"/>
  <c r="T56" i="1" s="1"/>
  <c r="E58" i="1"/>
  <c r="G58" i="1"/>
  <c r="I58" i="1" s="1"/>
  <c r="K58" i="1" s="1"/>
  <c r="M58" i="1" s="1"/>
  <c r="O58" i="1" s="1"/>
  <c r="R58" i="1"/>
  <c r="R57" i="1" s="1"/>
  <c r="U58" i="1"/>
  <c r="U57" i="1" s="1"/>
  <c r="U56" i="1" s="1"/>
  <c r="C59" i="1"/>
  <c r="D59" i="1"/>
  <c r="E59" i="1"/>
  <c r="G59" i="1" s="1"/>
  <c r="I59" i="1" s="1"/>
  <c r="K59" i="1" s="1"/>
  <c r="M59" i="1" s="1"/>
  <c r="O59" i="1" s="1"/>
  <c r="F59" i="1"/>
  <c r="F56" i="1" s="1"/>
  <c r="H59" i="1"/>
  <c r="J59" i="1"/>
  <c r="J56" i="1" s="1"/>
  <c r="L59" i="1"/>
  <c r="N59" i="1"/>
  <c r="N56" i="1" s="1"/>
  <c r="P59" i="1"/>
  <c r="R59" i="1"/>
  <c r="S59" i="1"/>
  <c r="S56" i="1" s="1"/>
  <c r="T59" i="1"/>
  <c r="U59" i="1"/>
  <c r="E60" i="1"/>
  <c r="G60" i="1"/>
  <c r="I60" i="1" s="1"/>
  <c r="K60" i="1" s="1"/>
  <c r="M60" i="1" s="1"/>
  <c r="O60" i="1" s="1"/>
  <c r="N61" i="1" l="1"/>
  <c r="F61" i="1"/>
  <c r="E56" i="1"/>
  <c r="G56" i="1" s="1"/>
  <c r="I56" i="1" s="1"/>
  <c r="K56" i="1" s="1"/>
  <c r="M56" i="1" s="1"/>
  <c r="O56" i="1" s="1"/>
  <c r="C49" i="1"/>
  <c r="E53" i="1"/>
  <c r="G53" i="1" s="1"/>
  <c r="I53" i="1" s="1"/>
  <c r="K53" i="1" s="1"/>
  <c r="M53" i="1" s="1"/>
  <c r="O53" i="1" s="1"/>
  <c r="U36" i="1"/>
  <c r="T29" i="1"/>
  <c r="D61" i="1"/>
  <c r="U49" i="1"/>
  <c r="Q49" i="1"/>
  <c r="Q48" i="1" s="1"/>
  <c r="U29" i="1"/>
  <c r="R56" i="1"/>
  <c r="S36" i="1"/>
  <c r="S29" i="1" s="1"/>
  <c r="C37" i="1"/>
  <c r="E38" i="1"/>
  <c r="G38" i="1" s="1"/>
  <c r="I38" i="1" s="1"/>
  <c r="K38" i="1" s="1"/>
  <c r="M38" i="1" s="1"/>
  <c r="O38" i="1" s="1"/>
  <c r="P29" i="1"/>
  <c r="U24" i="1"/>
  <c r="Q24" i="1"/>
  <c r="C24" i="1"/>
  <c r="E24" i="1" s="1"/>
  <c r="G24" i="1" s="1"/>
  <c r="I24" i="1" s="1"/>
  <c r="K24" i="1" s="1"/>
  <c r="M24" i="1" s="1"/>
  <c r="O24" i="1" s="1"/>
  <c r="P19" i="1"/>
  <c r="H13" i="1"/>
  <c r="H61" i="1" s="1"/>
  <c r="C19" i="1"/>
  <c r="E19" i="1" s="1"/>
  <c r="G19" i="1" s="1"/>
  <c r="I19" i="1" s="1"/>
  <c r="K19" i="1" s="1"/>
  <c r="M19" i="1" s="1"/>
  <c r="O19" i="1" s="1"/>
  <c r="E20" i="1"/>
  <c r="G20" i="1" s="1"/>
  <c r="I20" i="1" s="1"/>
  <c r="K20" i="1" s="1"/>
  <c r="M20" i="1" s="1"/>
  <c r="O20" i="1" s="1"/>
  <c r="E54" i="1"/>
  <c r="G54" i="1" s="1"/>
  <c r="I54" i="1" s="1"/>
  <c r="K54" i="1" s="1"/>
  <c r="M54" i="1" s="1"/>
  <c r="O54" i="1" s="1"/>
  <c r="E51" i="1"/>
  <c r="G51" i="1" s="1"/>
  <c r="I51" i="1" s="1"/>
  <c r="K51" i="1" s="1"/>
  <c r="M51" i="1" s="1"/>
  <c r="O51" i="1" s="1"/>
  <c r="L13" i="1"/>
  <c r="L61" i="1" s="1"/>
  <c r="S13" i="1"/>
  <c r="S61" i="1" s="1"/>
  <c r="U48" i="1"/>
  <c r="E57" i="1"/>
  <c r="G57" i="1" s="1"/>
  <c r="I57" i="1" s="1"/>
  <c r="K57" i="1" s="1"/>
  <c r="M57" i="1" s="1"/>
  <c r="O57" i="1" s="1"/>
  <c r="E22" i="1"/>
  <c r="G22" i="1" s="1"/>
  <c r="I22" i="1" s="1"/>
  <c r="K22" i="1" s="1"/>
  <c r="M22" i="1" s="1"/>
  <c r="O22" i="1" s="1"/>
  <c r="U13" i="1"/>
  <c r="U61" i="1" s="1"/>
  <c r="P13" i="1"/>
  <c r="P61" i="1" s="1"/>
  <c r="G16" i="1"/>
  <c r="I16" i="1" s="1"/>
  <c r="K16" i="1" s="1"/>
  <c r="M16" i="1" s="1"/>
  <c r="O16" i="1" s="1"/>
  <c r="Q13" i="1"/>
  <c r="C13" i="1"/>
  <c r="E14" i="1"/>
  <c r="G14" i="1" s="1"/>
  <c r="I14" i="1" s="1"/>
  <c r="K14" i="1" s="1"/>
  <c r="M14" i="1" s="1"/>
  <c r="O14" i="1" s="1"/>
  <c r="E43" i="1"/>
  <c r="G43" i="1" s="1"/>
  <c r="I43" i="1" s="1"/>
  <c r="K43" i="1" s="1"/>
  <c r="M43" i="1" s="1"/>
  <c r="O43" i="1" s="1"/>
  <c r="E13" i="1" l="1"/>
  <c r="G13" i="1" s="1"/>
  <c r="I13" i="1" s="1"/>
  <c r="K13" i="1" s="1"/>
  <c r="M13" i="1" s="1"/>
  <c r="O13" i="1" s="1"/>
  <c r="C36" i="1"/>
  <c r="E37" i="1"/>
  <c r="G37" i="1" s="1"/>
  <c r="I37" i="1" s="1"/>
  <c r="K37" i="1" s="1"/>
  <c r="M37" i="1" s="1"/>
  <c r="O37" i="1" s="1"/>
  <c r="E49" i="1"/>
  <c r="G49" i="1" s="1"/>
  <c r="I49" i="1" s="1"/>
  <c r="K49" i="1" s="1"/>
  <c r="M49" i="1" s="1"/>
  <c r="O49" i="1" s="1"/>
  <c r="C48" i="1"/>
  <c r="E48" i="1" s="1"/>
  <c r="G48" i="1" s="1"/>
  <c r="I48" i="1" s="1"/>
  <c r="K48" i="1" s="1"/>
  <c r="M48" i="1" s="1"/>
  <c r="O48" i="1" s="1"/>
  <c r="E36" i="1" l="1"/>
  <c r="G36" i="1" s="1"/>
  <c r="I36" i="1" s="1"/>
  <c r="K36" i="1" s="1"/>
  <c r="M36" i="1" s="1"/>
  <c r="O36" i="1" s="1"/>
  <c r="C29" i="1"/>
  <c r="E29" i="1" s="1"/>
  <c r="G29" i="1" s="1"/>
  <c r="I29" i="1" s="1"/>
  <c r="K29" i="1" s="1"/>
  <c r="M29" i="1" s="1"/>
  <c r="O29" i="1" s="1"/>
  <c r="C61" i="1"/>
  <c r="E61" i="1" s="1"/>
  <c r="G61" i="1" s="1"/>
  <c r="I61" i="1" s="1"/>
  <c r="K61" i="1" s="1"/>
  <c r="M61" i="1" s="1"/>
  <c r="O61" i="1" s="1"/>
</calcChain>
</file>

<file path=xl/sharedStrings.xml><?xml version="1.0" encoding="utf-8"?>
<sst xmlns="http://schemas.openxmlformats.org/spreadsheetml/2006/main" count="140" uniqueCount="122">
  <si>
    <t>000 90 00 00 00 00 0000 000</t>
  </si>
  <si>
    <t>Источники финансирования дефицита бюджетов - всего</t>
  </si>
  <si>
    <t>000 01 05 02 02 04 0000 620</t>
  </si>
  <si>
    <t>Уменьшение прочих остатков средств бюджетов, временно размещенных в ценных бумагах</t>
  </si>
  <si>
    <t>000 01 05 02 02 00 0000 620</t>
  </si>
  <si>
    <t>Уменьшение прочих остатков средств бюджетов</t>
  </si>
  <si>
    <t>000 01 05 02 01 04 0000 610</t>
  </si>
  <si>
    <t>Уменьшение прочих остатков денежных средств  бюджетов городских округов</t>
  </si>
  <si>
    <t>000 01 05 02 01 00 0000 610</t>
  </si>
  <si>
    <t>Уменьшение прочих остатков денежных средств  бюджетов</t>
  </si>
  <si>
    <t>000 01 05 02 00 00 0000 600</t>
  </si>
  <si>
    <t>000 01 05 02 01 04 0000 510</t>
  </si>
  <si>
    <t>Увеличение прочих остатков денежных средств  бюджетов городских округов</t>
  </si>
  <si>
    <t>000 01 05 02 01 00 0000 510</t>
  </si>
  <si>
    <t>Увеличение прочих остатков денежных средств  бюджетов</t>
  </si>
  <si>
    <t>000 01 05 02 00 00 0000 500</t>
  </si>
  <si>
    <t>Увеличение прочих остатков средств бюджетов</t>
  </si>
  <si>
    <t>000 01 05 01 01 04 0000 510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</si>
  <si>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</si>
  <si>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000 01 05 01 01 00 0000 510</t>
  </si>
  <si>
    <t>Увеличение остатков денежных средств  финансовых резервов бюджетов</t>
  </si>
  <si>
    <t>000 01 05 01 00 00 0000 500</t>
  </si>
  <si>
    <t>Увеличение остатков финансовых резервов 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</si>
  <si>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</si>
  <si>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</si>
  <si>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</si>
  <si>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 средств бюджета</t>
  </si>
  <si>
    <t>000 01 06 06 01 04 0000 550</t>
  </si>
  <si>
    <t xml:space="preserve">Увеличение иных финансовых активов в собственности городских округов Российской Федерации </t>
  </si>
  <si>
    <t>000 01 06 06 00 00 0000 500</t>
  </si>
  <si>
    <t>Увеличение прочих источников финансирования  дефицитов бюджетов за счет иных финансовых  активов</t>
  </si>
  <si>
    <t>000 01 06 06 00 00 0000 000</t>
  </si>
  <si>
    <t>Прочие источники внутреннего финансирования  дефицитов бюджетов</t>
  </si>
  <si>
    <t>000 01 06 05 02 02 0000 540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</si>
  <si>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</si>
  <si>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000 01 06 05 01 04 0000 540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</si>
  <si>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</si>
  <si>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</si>
  <si>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</si>
  <si>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000 01 06 05 02 02 0000 640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</si>
  <si>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</si>
  <si>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</si>
  <si>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</si>
  <si>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000 01 06 05 01 04 0000 640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</si>
  <si>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</si>
  <si>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</si>
  <si>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</si>
  <si>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</si>
  <si>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</si>
  <si>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000 01 06 05 00 00 0000 000</t>
  </si>
  <si>
    <t>Бюджетные кредиты, предоставленные внутри  страны в валюте Российской Федерации</t>
  </si>
  <si>
    <t>000 01 06 04 00 02 0000 810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</si>
  <si>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</si>
  <si>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</si>
  <si>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</si>
  <si>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000 01 06 04 00 00 0000 000</t>
  </si>
  <si>
    <t>Исполнение государственных и муниципальных  гарантий в валюте Российской Федерации</t>
  </si>
  <si>
    <t>000 01 06 01 00 04 0000 630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</si>
  <si>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</si>
  <si>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000 01 06 01 00 00 0000 630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</si>
  <si>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</si>
  <si>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000 01 06 01 00 00 0000 000</t>
  </si>
  <si>
    <t>Акции и иные формы участия в капитале,  находящиеся в государственной и муниципальной  собственности</t>
  </si>
  <si>
    <t>000 01 06 00 00 00 0000 000</t>
  </si>
  <si>
    <t>Иные источники внутреннего финансирования  дефицитов бюджетов</t>
  </si>
  <si>
    <t>000 01 03 01 00 04 0000 810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</si>
  <si>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</si>
  <si>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</si>
  <si>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</si>
  <si>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000 01 03 01 00 04 0000 710</t>
  </si>
  <si>
    <t>Получение кредитов от других бюджетов бюджетной системы РФ бюджетами городских округов в валюте РФ</t>
  </si>
  <si>
    <t>000 01 03 01 00 00 0000 700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</si>
  <si>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</si>
  <si>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000 01 03 00 00 00 0000 000</t>
  </si>
  <si>
    <t>Бюджетные кредиты от других бюджетов бюджетной  системы Российской Федерации</t>
  </si>
  <si>
    <t>000 01 02 00 00 04 0000 810</t>
  </si>
  <si>
    <t>Погашение кредитов от кредитных организаций  бюджетами городских округов в 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</si>
  <si>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</si>
  <si>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</si>
  <si>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</si>
  <si>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бюджетами городских округов в 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</si>
  <si>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</si>
  <si>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</si>
  <si>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</si>
  <si>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 Российской Федерации</t>
  </si>
  <si>
    <t>000 01 01 00 00 04 0000 810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</si>
  <si>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</si>
  <si>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000 01 01 00 00 00 0000 800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</si>
  <si>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</si>
  <si>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000 01 01 00 00 04 0000 710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</si>
  <si>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</si>
  <si>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0,0</t>
  </si>
  <si>
    <t>000 01 01 00 00 00 0000 700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</si>
  <si>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</si>
  <si>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</si>
  <si>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</si>
  <si>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000 01 00 00 00 00 0000 000</t>
  </si>
  <si>
    <t>ИСТОЧНИКИ ВНУТРЕННЕГО ФИНАНСИРОВАНИЯ ДЕФИЦИТОВ  БЮДЖЕТОВ</t>
  </si>
  <si>
    <t>3</t>
  </si>
  <si>
    <t>4</t>
  </si>
  <si>
    <t>5</t>
  </si>
  <si>
    <t>Сумма на 2024 год  (тыс.рублей)</t>
  </si>
  <si>
    <t>Изменения мая</t>
  </si>
  <si>
    <t>Решение Думы города от 11.02.2022 №159  (тыс.рублей)</t>
  </si>
  <si>
    <t>Сумма на 2023 год  (тыс.рублей)</t>
  </si>
  <si>
    <t>Сумма с учетом уточнения (тыс.руб)</t>
  </si>
  <si>
    <t>Уточнение    октябрь</t>
  </si>
  <si>
    <t>Уточнение    сентябрь</t>
  </si>
  <si>
    <t>Уточнение    июнь</t>
  </si>
  <si>
    <t>Уточнение    май</t>
  </si>
  <si>
    <t xml:space="preserve">Уточнение апрель </t>
  </si>
  <si>
    <t>Уточнение январь</t>
  </si>
  <si>
    <t>Сумма на 2014 год  (тыс.рублей)</t>
  </si>
  <si>
    <t>Код источника финансирования по КИВФ, КИВнФ</t>
  </si>
  <si>
    <t xml:space="preserve"> Наименование показателя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</si>
  <si>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2023 и 2024 годов</t>
  </si>
  <si>
    <r>
      <t xml:space="preserve">от </t>
    </r>
    <r>
      <rPr>
        <u/>
        <sz val="10"/>
        <rFont val="Times New Roman"/>
        <family val="1"/>
        <charset val="204"/>
      </rPr>
      <t>23.12.2022</t>
    </r>
    <r>
      <rPr>
        <sz val="10"/>
        <rFont val="Times New Roman"/>
        <family val="1"/>
        <charset val="204"/>
      </rPr>
      <t xml:space="preserve"> №253</t>
    </r>
  </si>
  <si>
    <t>от "____" ______ №_____</t>
  </si>
  <si>
    <t>города Мегиона</t>
  </si>
  <si>
    <t xml:space="preserve">к решению Думы </t>
  </si>
  <si>
    <t>Приложение 7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</si>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</sst>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justify"/>
    </xf>
    <xf numFmtId="164" fontId="2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164" fontId="3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2" borderId="0" xfId="0" applyFont="1" applyFill="1"/>
    <xf numFmtId="164" fontId="3" fillId="0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1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164" fontId="1" fillId="2" borderId="0" xfId="0" applyNumberFormat="1" applyFont="1" applyFill="1"/>
    <xf numFmtId="164" fontId="1" fillId="0" borderId="1" xfId="0" applyNumberFormat="1" applyFont="1" applyBorder="1"/>
    <xf numFmtId="4" fontId="1" fillId="0" borderId="1" xfId="0" applyNumberFormat="1" applyFont="1" applyBorder="1"/>
    <xf numFmtId="0" fontId="1" fillId="0" borderId="1" xfId="0" applyFont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0" xfId="1" applyFont="1" applyBorder="1" applyAlignment="1" applyProtection="1">
      <alignment horizontal="left"/>
      <protection hidden="1"/>
    </xf>
    <xf numFmtId="0" fontId="4" fillId="0" borderId="0" xfId="0" applyFont="1" applyFill="1"/>
    <xf numFmtId="0" fontId="6" fillId="0" borderId="0" xfId="1" applyFont="1" applyFill="1" applyBorder="1" applyAlignment="1" applyProtection="1">
      <alignment horizontal="left"/>
      <protection hidden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53%20&#1055;&#1088;&#1080;&#1083;&#1086;&#1078;&#1077;&#1085;&#1080;&#1077;%206,7,8,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6"/>
    </sheetNames>
    <sheetDataSet>
      <sheetData sheetId="0">
        <row r="17">
          <cell r="C17">
            <v>130314.5</v>
          </cell>
        </row>
        <row r="19">
          <cell r="K19">
            <v>32823.199999999997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8"/>
  <sheetViews>
    <sheetView tabSelected="1" view="pageBreakPreview" zoomScale="60" zoomScaleNormal="100" workbookViewId="0">
      <selection activeCell="Z8" sqref="Z8"/>
    </sheetView>
  </sheetViews>
  <sheetFormatPr defaultRowHeight="13.8" x14ac:dyDescent="0.25"/>
  <cols>
    <col min="1" max="1" width="67" style="1" customWidth="1"/>
    <col min="2" max="2" width="29.6640625" style="1" customWidth="1"/>
    <col min="3" max="3" width="20" style="1" hidden="1" customWidth="1"/>
    <col min="4" max="4" width="13.33203125" style="1" hidden="1" customWidth="1"/>
    <col min="5" max="5" width="20.109375" style="1" hidden="1" customWidth="1"/>
    <col min="6" max="6" width="13.33203125" style="1" hidden="1" customWidth="1"/>
    <col min="7" max="7" width="20.109375" style="1" hidden="1" customWidth="1"/>
    <col min="8" max="8" width="13.33203125" style="1" hidden="1" customWidth="1"/>
    <col min="9" max="9" width="20.109375" style="1" hidden="1" customWidth="1"/>
    <col min="10" max="10" width="13.33203125" style="1" hidden="1" customWidth="1"/>
    <col min="11" max="11" width="20.109375" style="1" hidden="1" customWidth="1"/>
    <col min="12" max="12" width="13.33203125" style="1" hidden="1" customWidth="1"/>
    <col min="13" max="13" width="20.109375" style="1" hidden="1" customWidth="1"/>
    <col min="14" max="14" width="16" style="1" hidden="1" customWidth="1"/>
    <col min="15" max="15" width="23.6640625" style="1" hidden="1" customWidth="1"/>
    <col min="16" max="16" width="24.33203125" style="1" hidden="1" customWidth="1"/>
    <col min="17" max="17" width="18.6640625" style="1" hidden="1" customWidth="1"/>
    <col min="18" max="18" width="17.88671875" style="2" customWidth="1"/>
    <col min="19" max="19" width="18.109375" style="2" hidden="1" customWidth="1"/>
    <col min="20" max="20" width="22" style="2" hidden="1" customWidth="1"/>
    <col min="21" max="21" width="18.109375" style="2" customWidth="1"/>
    <col min="22" max="22" width="8.88671875" style="1"/>
    <col min="23" max="23" width="9.6640625" style="1" bestFit="1" customWidth="1"/>
    <col min="24" max="24" width="8.88671875" style="1"/>
    <col min="25" max="25" width="9.6640625" style="1" bestFit="1" customWidth="1"/>
    <col min="26" max="224" width="8.88671875" style="1"/>
    <col min="225" max="225" width="67" style="1" customWidth="1"/>
    <col min="226" max="226" width="29.6640625" style="1" customWidth="1"/>
    <col min="227" max="227" width="20.6640625" style="1" customWidth="1"/>
    <col min="228" max="229" width="0" style="1" hidden="1" customWidth="1"/>
    <col min="230" max="480" width="8.88671875" style="1"/>
    <col min="481" max="481" width="67" style="1" customWidth="1"/>
    <col min="482" max="482" width="29.6640625" style="1" customWidth="1"/>
    <col min="483" max="483" width="20.6640625" style="1" customWidth="1"/>
    <col min="484" max="485" width="0" style="1" hidden="1" customWidth="1"/>
    <col min="486" max="736" width="8.88671875" style="1"/>
    <col min="737" max="737" width="67" style="1" customWidth="1"/>
    <col min="738" max="738" width="29.6640625" style="1" customWidth="1"/>
    <col min="739" max="739" width="20.6640625" style="1" customWidth="1"/>
    <col min="740" max="741" width="0" style="1" hidden="1" customWidth="1"/>
    <col min="742" max="992" width="8.88671875" style="1"/>
    <col min="993" max="993" width="67" style="1" customWidth="1"/>
    <col min="994" max="994" width="29.6640625" style="1" customWidth="1"/>
    <col min="995" max="995" width="20.6640625" style="1" customWidth="1"/>
    <col min="996" max="997" width="0" style="1" hidden="1" customWidth="1"/>
    <col min="998" max="1248" width="8.88671875" style="1"/>
    <col min="1249" max="1249" width="67" style="1" customWidth="1"/>
    <col min="1250" max="1250" width="29.6640625" style="1" customWidth="1"/>
    <col min="1251" max="1251" width="20.6640625" style="1" customWidth="1"/>
    <col min="1252" max="1253" width="0" style="1" hidden="1" customWidth="1"/>
    <col min="1254" max="1504" width="8.88671875" style="1"/>
    <col min="1505" max="1505" width="67" style="1" customWidth="1"/>
    <col min="1506" max="1506" width="29.6640625" style="1" customWidth="1"/>
    <col min="1507" max="1507" width="20.6640625" style="1" customWidth="1"/>
    <col min="1508" max="1509" width="0" style="1" hidden="1" customWidth="1"/>
    <col min="1510" max="1760" width="8.88671875" style="1"/>
    <col min="1761" max="1761" width="67" style="1" customWidth="1"/>
    <col min="1762" max="1762" width="29.6640625" style="1" customWidth="1"/>
    <col min="1763" max="1763" width="20.6640625" style="1" customWidth="1"/>
    <col min="1764" max="1765" width="0" style="1" hidden="1" customWidth="1"/>
    <col min="1766" max="2016" width="8.88671875" style="1"/>
    <col min="2017" max="2017" width="67" style="1" customWidth="1"/>
    <col min="2018" max="2018" width="29.6640625" style="1" customWidth="1"/>
    <col min="2019" max="2019" width="20.6640625" style="1" customWidth="1"/>
    <col min="2020" max="2021" width="0" style="1" hidden="1" customWidth="1"/>
    <col min="2022" max="2272" width="8.88671875" style="1"/>
    <col min="2273" max="2273" width="67" style="1" customWidth="1"/>
    <col min="2274" max="2274" width="29.6640625" style="1" customWidth="1"/>
    <col min="2275" max="2275" width="20.6640625" style="1" customWidth="1"/>
    <col min="2276" max="2277" width="0" style="1" hidden="1" customWidth="1"/>
    <col min="2278" max="2528" width="8.88671875" style="1"/>
    <col min="2529" max="2529" width="67" style="1" customWidth="1"/>
    <col min="2530" max="2530" width="29.6640625" style="1" customWidth="1"/>
    <col min="2531" max="2531" width="20.6640625" style="1" customWidth="1"/>
    <col min="2532" max="2533" width="0" style="1" hidden="1" customWidth="1"/>
    <col min="2534" max="2784" width="8.88671875" style="1"/>
    <col min="2785" max="2785" width="67" style="1" customWidth="1"/>
    <col min="2786" max="2786" width="29.6640625" style="1" customWidth="1"/>
    <col min="2787" max="2787" width="20.6640625" style="1" customWidth="1"/>
    <col min="2788" max="2789" width="0" style="1" hidden="1" customWidth="1"/>
    <col min="2790" max="3040" width="8.88671875" style="1"/>
    <col min="3041" max="3041" width="67" style="1" customWidth="1"/>
    <col min="3042" max="3042" width="29.6640625" style="1" customWidth="1"/>
    <col min="3043" max="3043" width="20.6640625" style="1" customWidth="1"/>
    <col min="3044" max="3045" width="0" style="1" hidden="1" customWidth="1"/>
    <col min="3046" max="3296" width="8.88671875" style="1"/>
    <col min="3297" max="3297" width="67" style="1" customWidth="1"/>
    <col min="3298" max="3298" width="29.6640625" style="1" customWidth="1"/>
    <col min="3299" max="3299" width="20.6640625" style="1" customWidth="1"/>
    <col min="3300" max="3301" width="0" style="1" hidden="1" customWidth="1"/>
    <col min="3302" max="3552" width="8.88671875" style="1"/>
    <col min="3553" max="3553" width="67" style="1" customWidth="1"/>
    <col min="3554" max="3554" width="29.6640625" style="1" customWidth="1"/>
    <col min="3555" max="3555" width="20.6640625" style="1" customWidth="1"/>
    <col min="3556" max="3557" width="0" style="1" hidden="1" customWidth="1"/>
    <col min="3558" max="3808" width="8.88671875" style="1"/>
    <col min="3809" max="3809" width="67" style="1" customWidth="1"/>
    <col min="3810" max="3810" width="29.6640625" style="1" customWidth="1"/>
    <col min="3811" max="3811" width="20.6640625" style="1" customWidth="1"/>
    <col min="3812" max="3813" width="0" style="1" hidden="1" customWidth="1"/>
    <col min="3814" max="4064" width="8.88671875" style="1"/>
    <col min="4065" max="4065" width="67" style="1" customWidth="1"/>
    <col min="4066" max="4066" width="29.6640625" style="1" customWidth="1"/>
    <col min="4067" max="4067" width="20.6640625" style="1" customWidth="1"/>
    <col min="4068" max="4069" width="0" style="1" hidden="1" customWidth="1"/>
    <col min="4070" max="4320" width="8.88671875" style="1"/>
    <col min="4321" max="4321" width="67" style="1" customWidth="1"/>
    <col min="4322" max="4322" width="29.6640625" style="1" customWidth="1"/>
    <col min="4323" max="4323" width="20.6640625" style="1" customWidth="1"/>
    <col min="4324" max="4325" width="0" style="1" hidden="1" customWidth="1"/>
    <col min="4326" max="4576" width="8.88671875" style="1"/>
    <col min="4577" max="4577" width="67" style="1" customWidth="1"/>
    <col min="4578" max="4578" width="29.6640625" style="1" customWidth="1"/>
    <col min="4579" max="4579" width="20.6640625" style="1" customWidth="1"/>
    <col min="4580" max="4581" width="0" style="1" hidden="1" customWidth="1"/>
    <col min="4582" max="4832" width="8.88671875" style="1"/>
    <col min="4833" max="4833" width="67" style="1" customWidth="1"/>
    <col min="4834" max="4834" width="29.6640625" style="1" customWidth="1"/>
    <col min="4835" max="4835" width="20.6640625" style="1" customWidth="1"/>
    <col min="4836" max="4837" width="0" style="1" hidden="1" customWidth="1"/>
    <col min="4838" max="5088" width="8.88671875" style="1"/>
    <col min="5089" max="5089" width="67" style="1" customWidth="1"/>
    <col min="5090" max="5090" width="29.6640625" style="1" customWidth="1"/>
    <col min="5091" max="5091" width="20.6640625" style="1" customWidth="1"/>
    <col min="5092" max="5093" width="0" style="1" hidden="1" customWidth="1"/>
    <col min="5094" max="5344" width="8.88671875" style="1"/>
    <col min="5345" max="5345" width="67" style="1" customWidth="1"/>
    <col min="5346" max="5346" width="29.6640625" style="1" customWidth="1"/>
    <col min="5347" max="5347" width="20.6640625" style="1" customWidth="1"/>
    <col min="5348" max="5349" width="0" style="1" hidden="1" customWidth="1"/>
    <col min="5350" max="5600" width="8.88671875" style="1"/>
    <col min="5601" max="5601" width="67" style="1" customWidth="1"/>
    <col min="5602" max="5602" width="29.6640625" style="1" customWidth="1"/>
    <col min="5603" max="5603" width="20.6640625" style="1" customWidth="1"/>
    <col min="5604" max="5605" width="0" style="1" hidden="1" customWidth="1"/>
    <col min="5606" max="5856" width="8.88671875" style="1"/>
    <col min="5857" max="5857" width="67" style="1" customWidth="1"/>
    <col min="5858" max="5858" width="29.6640625" style="1" customWidth="1"/>
    <col min="5859" max="5859" width="20.6640625" style="1" customWidth="1"/>
    <col min="5860" max="5861" width="0" style="1" hidden="1" customWidth="1"/>
    <col min="5862" max="6112" width="8.88671875" style="1"/>
    <col min="6113" max="6113" width="67" style="1" customWidth="1"/>
    <col min="6114" max="6114" width="29.6640625" style="1" customWidth="1"/>
    <col min="6115" max="6115" width="20.6640625" style="1" customWidth="1"/>
    <col min="6116" max="6117" width="0" style="1" hidden="1" customWidth="1"/>
    <col min="6118" max="6368" width="8.88671875" style="1"/>
    <col min="6369" max="6369" width="67" style="1" customWidth="1"/>
    <col min="6370" max="6370" width="29.6640625" style="1" customWidth="1"/>
    <col min="6371" max="6371" width="20.6640625" style="1" customWidth="1"/>
    <col min="6372" max="6373" width="0" style="1" hidden="1" customWidth="1"/>
    <col min="6374" max="6624" width="8.88671875" style="1"/>
    <col min="6625" max="6625" width="67" style="1" customWidth="1"/>
    <col min="6626" max="6626" width="29.6640625" style="1" customWidth="1"/>
    <col min="6627" max="6627" width="20.6640625" style="1" customWidth="1"/>
    <col min="6628" max="6629" width="0" style="1" hidden="1" customWidth="1"/>
    <col min="6630" max="6880" width="8.88671875" style="1"/>
    <col min="6881" max="6881" width="67" style="1" customWidth="1"/>
    <col min="6882" max="6882" width="29.6640625" style="1" customWidth="1"/>
    <col min="6883" max="6883" width="20.6640625" style="1" customWidth="1"/>
    <col min="6884" max="6885" width="0" style="1" hidden="1" customWidth="1"/>
    <col min="6886" max="7136" width="8.88671875" style="1"/>
    <col min="7137" max="7137" width="67" style="1" customWidth="1"/>
    <col min="7138" max="7138" width="29.6640625" style="1" customWidth="1"/>
    <col min="7139" max="7139" width="20.6640625" style="1" customWidth="1"/>
    <col min="7140" max="7141" width="0" style="1" hidden="1" customWidth="1"/>
    <col min="7142" max="7392" width="8.88671875" style="1"/>
    <col min="7393" max="7393" width="67" style="1" customWidth="1"/>
    <col min="7394" max="7394" width="29.6640625" style="1" customWidth="1"/>
    <col min="7395" max="7395" width="20.6640625" style="1" customWidth="1"/>
    <col min="7396" max="7397" width="0" style="1" hidden="1" customWidth="1"/>
    <col min="7398" max="7648" width="8.88671875" style="1"/>
    <col min="7649" max="7649" width="67" style="1" customWidth="1"/>
    <col min="7650" max="7650" width="29.6640625" style="1" customWidth="1"/>
    <col min="7651" max="7651" width="20.6640625" style="1" customWidth="1"/>
    <col min="7652" max="7653" width="0" style="1" hidden="1" customWidth="1"/>
    <col min="7654" max="7904" width="8.88671875" style="1"/>
    <col min="7905" max="7905" width="67" style="1" customWidth="1"/>
    <col min="7906" max="7906" width="29.6640625" style="1" customWidth="1"/>
    <col min="7907" max="7907" width="20.6640625" style="1" customWidth="1"/>
    <col min="7908" max="7909" width="0" style="1" hidden="1" customWidth="1"/>
    <col min="7910" max="8160" width="8.88671875" style="1"/>
    <col min="8161" max="8161" width="67" style="1" customWidth="1"/>
    <col min="8162" max="8162" width="29.6640625" style="1" customWidth="1"/>
    <col min="8163" max="8163" width="20.6640625" style="1" customWidth="1"/>
    <col min="8164" max="8165" width="0" style="1" hidden="1" customWidth="1"/>
    <col min="8166" max="8416" width="8.88671875" style="1"/>
    <col min="8417" max="8417" width="67" style="1" customWidth="1"/>
    <col min="8418" max="8418" width="29.6640625" style="1" customWidth="1"/>
    <col min="8419" max="8419" width="20.6640625" style="1" customWidth="1"/>
    <col min="8420" max="8421" width="0" style="1" hidden="1" customWidth="1"/>
    <col min="8422" max="8672" width="8.88671875" style="1"/>
    <col min="8673" max="8673" width="67" style="1" customWidth="1"/>
    <col min="8674" max="8674" width="29.6640625" style="1" customWidth="1"/>
    <col min="8675" max="8675" width="20.6640625" style="1" customWidth="1"/>
    <col min="8676" max="8677" width="0" style="1" hidden="1" customWidth="1"/>
    <col min="8678" max="8928" width="8.88671875" style="1"/>
    <col min="8929" max="8929" width="67" style="1" customWidth="1"/>
    <col min="8930" max="8930" width="29.6640625" style="1" customWidth="1"/>
    <col min="8931" max="8931" width="20.6640625" style="1" customWidth="1"/>
    <col min="8932" max="8933" width="0" style="1" hidden="1" customWidth="1"/>
    <col min="8934" max="9184" width="8.88671875" style="1"/>
    <col min="9185" max="9185" width="67" style="1" customWidth="1"/>
    <col min="9186" max="9186" width="29.6640625" style="1" customWidth="1"/>
    <col min="9187" max="9187" width="20.6640625" style="1" customWidth="1"/>
    <col min="9188" max="9189" width="0" style="1" hidden="1" customWidth="1"/>
    <col min="9190" max="9440" width="8.88671875" style="1"/>
    <col min="9441" max="9441" width="67" style="1" customWidth="1"/>
    <col min="9442" max="9442" width="29.6640625" style="1" customWidth="1"/>
    <col min="9443" max="9443" width="20.6640625" style="1" customWidth="1"/>
    <col min="9444" max="9445" width="0" style="1" hidden="1" customWidth="1"/>
    <col min="9446" max="9696" width="8.88671875" style="1"/>
    <col min="9697" max="9697" width="67" style="1" customWidth="1"/>
    <col min="9698" max="9698" width="29.6640625" style="1" customWidth="1"/>
    <col min="9699" max="9699" width="20.6640625" style="1" customWidth="1"/>
    <col min="9700" max="9701" width="0" style="1" hidden="1" customWidth="1"/>
    <col min="9702" max="9952" width="8.88671875" style="1"/>
    <col min="9953" max="9953" width="67" style="1" customWidth="1"/>
    <col min="9954" max="9954" width="29.6640625" style="1" customWidth="1"/>
    <col min="9955" max="9955" width="20.6640625" style="1" customWidth="1"/>
    <col min="9956" max="9957" width="0" style="1" hidden="1" customWidth="1"/>
    <col min="9958" max="10208" width="8.88671875" style="1"/>
    <col min="10209" max="10209" width="67" style="1" customWidth="1"/>
    <col min="10210" max="10210" width="29.6640625" style="1" customWidth="1"/>
    <col min="10211" max="10211" width="20.6640625" style="1" customWidth="1"/>
    <col min="10212" max="10213" width="0" style="1" hidden="1" customWidth="1"/>
    <col min="10214" max="10464" width="8.88671875" style="1"/>
    <col min="10465" max="10465" width="67" style="1" customWidth="1"/>
    <col min="10466" max="10466" width="29.6640625" style="1" customWidth="1"/>
    <col min="10467" max="10467" width="20.6640625" style="1" customWidth="1"/>
    <col min="10468" max="10469" width="0" style="1" hidden="1" customWidth="1"/>
    <col min="10470" max="10720" width="8.88671875" style="1"/>
    <col min="10721" max="10721" width="67" style="1" customWidth="1"/>
    <col min="10722" max="10722" width="29.6640625" style="1" customWidth="1"/>
    <col min="10723" max="10723" width="20.6640625" style="1" customWidth="1"/>
    <col min="10724" max="10725" width="0" style="1" hidden="1" customWidth="1"/>
    <col min="10726" max="10976" width="8.88671875" style="1"/>
    <col min="10977" max="10977" width="67" style="1" customWidth="1"/>
    <col min="10978" max="10978" width="29.6640625" style="1" customWidth="1"/>
    <col min="10979" max="10979" width="20.6640625" style="1" customWidth="1"/>
    <col min="10980" max="10981" width="0" style="1" hidden="1" customWidth="1"/>
    <col min="10982" max="11232" width="8.88671875" style="1"/>
    <col min="11233" max="11233" width="67" style="1" customWidth="1"/>
    <col min="11234" max="11234" width="29.6640625" style="1" customWidth="1"/>
    <col min="11235" max="11235" width="20.6640625" style="1" customWidth="1"/>
    <col min="11236" max="11237" width="0" style="1" hidden="1" customWidth="1"/>
    <col min="11238" max="11488" width="8.88671875" style="1"/>
    <col min="11489" max="11489" width="67" style="1" customWidth="1"/>
    <col min="11490" max="11490" width="29.6640625" style="1" customWidth="1"/>
    <col min="11491" max="11491" width="20.6640625" style="1" customWidth="1"/>
    <col min="11492" max="11493" width="0" style="1" hidden="1" customWidth="1"/>
    <col min="11494" max="11744" width="8.88671875" style="1"/>
    <col min="11745" max="11745" width="67" style="1" customWidth="1"/>
    <col min="11746" max="11746" width="29.6640625" style="1" customWidth="1"/>
    <col min="11747" max="11747" width="20.6640625" style="1" customWidth="1"/>
    <col min="11748" max="11749" width="0" style="1" hidden="1" customWidth="1"/>
    <col min="11750" max="12000" width="8.88671875" style="1"/>
    <col min="12001" max="12001" width="67" style="1" customWidth="1"/>
    <col min="12002" max="12002" width="29.6640625" style="1" customWidth="1"/>
    <col min="12003" max="12003" width="20.6640625" style="1" customWidth="1"/>
    <col min="12004" max="12005" width="0" style="1" hidden="1" customWidth="1"/>
    <col min="12006" max="12256" width="8.88671875" style="1"/>
    <col min="12257" max="12257" width="67" style="1" customWidth="1"/>
    <col min="12258" max="12258" width="29.6640625" style="1" customWidth="1"/>
    <col min="12259" max="12259" width="20.6640625" style="1" customWidth="1"/>
    <col min="12260" max="12261" width="0" style="1" hidden="1" customWidth="1"/>
    <col min="12262" max="12512" width="8.88671875" style="1"/>
    <col min="12513" max="12513" width="67" style="1" customWidth="1"/>
    <col min="12514" max="12514" width="29.6640625" style="1" customWidth="1"/>
    <col min="12515" max="12515" width="20.6640625" style="1" customWidth="1"/>
    <col min="12516" max="12517" width="0" style="1" hidden="1" customWidth="1"/>
    <col min="12518" max="12768" width="8.88671875" style="1"/>
    <col min="12769" max="12769" width="67" style="1" customWidth="1"/>
    <col min="12770" max="12770" width="29.6640625" style="1" customWidth="1"/>
    <col min="12771" max="12771" width="20.6640625" style="1" customWidth="1"/>
    <col min="12772" max="12773" width="0" style="1" hidden="1" customWidth="1"/>
    <col min="12774" max="13024" width="8.88671875" style="1"/>
    <col min="13025" max="13025" width="67" style="1" customWidth="1"/>
    <col min="13026" max="13026" width="29.6640625" style="1" customWidth="1"/>
    <col min="13027" max="13027" width="20.6640625" style="1" customWidth="1"/>
    <col min="13028" max="13029" width="0" style="1" hidden="1" customWidth="1"/>
    <col min="13030" max="13280" width="8.88671875" style="1"/>
    <col min="13281" max="13281" width="67" style="1" customWidth="1"/>
    <col min="13282" max="13282" width="29.6640625" style="1" customWidth="1"/>
    <col min="13283" max="13283" width="20.6640625" style="1" customWidth="1"/>
    <col min="13284" max="13285" width="0" style="1" hidden="1" customWidth="1"/>
    <col min="13286" max="13536" width="8.88671875" style="1"/>
    <col min="13537" max="13537" width="67" style="1" customWidth="1"/>
    <col min="13538" max="13538" width="29.6640625" style="1" customWidth="1"/>
    <col min="13539" max="13539" width="20.6640625" style="1" customWidth="1"/>
    <col min="13540" max="13541" width="0" style="1" hidden="1" customWidth="1"/>
    <col min="13542" max="13792" width="8.88671875" style="1"/>
    <col min="13793" max="13793" width="67" style="1" customWidth="1"/>
    <col min="13794" max="13794" width="29.6640625" style="1" customWidth="1"/>
    <col min="13795" max="13795" width="20.6640625" style="1" customWidth="1"/>
    <col min="13796" max="13797" width="0" style="1" hidden="1" customWidth="1"/>
    <col min="13798" max="14048" width="8.88671875" style="1"/>
    <col min="14049" max="14049" width="67" style="1" customWidth="1"/>
    <col min="14050" max="14050" width="29.6640625" style="1" customWidth="1"/>
    <col min="14051" max="14051" width="20.6640625" style="1" customWidth="1"/>
    <col min="14052" max="14053" width="0" style="1" hidden="1" customWidth="1"/>
    <col min="14054" max="14304" width="8.88671875" style="1"/>
    <col min="14305" max="14305" width="67" style="1" customWidth="1"/>
    <col min="14306" max="14306" width="29.6640625" style="1" customWidth="1"/>
    <col min="14307" max="14307" width="20.6640625" style="1" customWidth="1"/>
    <col min="14308" max="14309" width="0" style="1" hidden="1" customWidth="1"/>
    <col min="14310" max="14560" width="8.88671875" style="1"/>
    <col min="14561" max="14561" width="67" style="1" customWidth="1"/>
    <col min="14562" max="14562" width="29.6640625" style="1" customWidth="1"/>
    <col min="14563" max="14563" width="20.6640625" style="1" customWidth="1"/>
    <col min="14564" max="14565" width="0" style="1" hidden="1" customWidth="1"/>
    <col min="14566" max="14816" width="8.88671875" style="1"/>
    <col min="14817" max="14817" width="67" style="1" customWidth="1"/>
    <col min="14818" max="14818" width="29.6640625" style="1" customWidth="1"/>
    <col min="14819" max="14819" width="20.6640625" style="1" customWidth="1"/>
    <col min="14820" max="14821" width="0" style="1" hidden="1" customWidth="1"/>
    <col min="14822" max="15072" width="8.88671875" style="1"/>
    <col min="15073" max="15073" width="67" style="1" customWidth="1"/>
    <col min="15074" max="15074" width="29.6640625" style="1" customWidth="1"/>
    <col min="15075" max="15075" width="20.6640625" style="1" customWidth="1"/>
    <col min="15076" max="15077" width="0" style="1" hidden="1" customWidth="1"/>
    <col min="15078" max="15328" width="8.88671875" style="1"/>
    <col min="15329" max="15329" width="67" style="1" customWidth="1"/>
    <col min="15330" max="15330" width="29.6640625" style="1" customWidth="1"/>
    <col min="15331" max="15331" width="20.6640625" style="1" customWidth="1"/>
    <col min="15332" max="15333" width="0" style="1" hidden="1" customWidth="1"/>
    <col min="15334" max="15584" width="8.88671875" style="1"/>
    <col min="15585" max="15585" width="67" style="1" customWidth="1"/>
    <col min="15586" max="15586" width="29.6640625" style="1" customWidth="1"/>
    <col min="15587" max="15587" width="20.6640625" style="1" customWidth="1"/>
    <col min="15588" max="15589" width="0" style="1" hidden="1" customWidth="1"/>
    <col min="15590" max="15840" width="8.88671875" style="1"/>
    <col min="15841" max="15841" width="67" style="1" customWidth="1"/>
    <col min="15842" max="15842" width="29.6640625" style="1" customWidth="1"/>
    <col min="15843" max="15843" width="20.6640625" style="1" customWidth="1"/>
    <col min="15844" max="15845" width="0" style="1" hidden="1" customWidth="1"/>
    <col min="15846" max="16096" width="8.88671875" style="1"/>
    <col min="16097" max="16097" width="67" style="1" customWidth="1"/>
    <col min="16098" max="16098" width="29.6640625" style="1" customWidth="1"/>
    <col min="16099" max="16099" width="20.6640625" style="1" customWidth="1"/>
    <col min="16100" max="16101" width="0" style="1" hidden="1" customWidth="1"/>
    <col min="16102" max="16384" width="8.88671875" style="1"/>
  </cols>
  <sheetData>
    <row r="1" spans="1:21" s="42" customFormat="1" ht="15.6" x14ac:dyDescent="0.3">
      <c r="E1" s="46"/>
      <c r="G1" s="46"/>
      <c r="I1" s="46"/>
      <c r="K1" s="46"/>
      <c r="M1" s="46"/>
      <c r="O1" s="46"/>
      <c r="S1" s="45" t="s">
        <v>121</v>
      </c>
      <c r="T1" s="44"/>
      <c r="U1" s="45" t="s">
        <v>120</v>
      </c>
    </row>
    <row r="2" spans="1:21" s="42" customFormat="1" ht="15.6" x14ac:dyDescent="0.3">
      <c r="E2" s="46"/>
      <c r="G2" s="46"/>
      <c r="I2" s="46"/>
      <c r="K2" s="46"/>
      <c r="M2" s="46"/>
      <c r="O2" s="46"/>
      <c r="S2" s="45" t="s">
        <v>119</v>
      </c>
      <c r="T2" s="44"/>
      <c r="U2" s="45" t="s">
        <v>119</v>
      </c>
    </row>
    <row r="3" spans="1:21" x14ac:dyDescent="0.25">
      <c r="S3" s="47" t="s">
        <v>118</v>
      </c>
      <c r="U3" s="47" t="s">
        <v>118</v>
      </c>
    </row>
    <row r="4" spans="1:21" s="42" customFormat="1" ht="15.6" x14ac:dyDescent="0.3">
      <c r="E4" s="46"/>
      <c r="G4" s="46"/>
      <c r="I4" s="46"/>
      <c r="K4" s="46"/>
      <c r="M4" s="46"/>
      <c r="O4" s="46"/>
      <c r="S4" s="45" t="s">
        <v>117</v>
      </c>
      <c r="T4" s="44"/>
      <c r="U4" s="43" t="s">
        <v>116</v>
      </c>
    </row>
    <row r="5" spans="1:21" ht="37.5" customHeight="1" x14ac:dyDescent="0.25"/>
    <row r="6" spans="1:21" ht="15" customHeight="1" x14ac:dyDescent="0.25">
      <c r="A6" s="41" t="s">
        <v>115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23.25" customHeight="1" x14ac:dyDescent="0.2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</row>
    <row r="8" spans="1:21" ht="23.25" customHeight="1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9"/>
    </row>
    <row r="9" spans="1:21" ht="23.25" customHeight="1" x14ac:dyDescent="0.25">
      <c r="A9" s="39"/>
      <c r="B9" s="39"/>
      <c r="C9" s="39"/>
      <c r="D9" s="40"/>
      <c r="E9" s="39"/>
      <c r="F9" s="40"/>
      <c r="G9" s="39"/>
      <c r="H9" s="40"/>
      <c r="I9" s="39"/>
      <c r="J9" s="40"/>
      <c r="K9" s="39"/>
      <c r="L9" s="40"/>
      <c r="M9" s="39"/>
      <c r="N9" s="40"/>
      <c r="O9" s="39"/>
      <c r="P9" s="39"/>
      <c r="Q9" s="39"/>
      <c r="R9" s="39"/>
      <c r="S9" s="39"/>
    </row>
    <row r="10" spans="1:21" ht="18.75" customHeight="1" x14ac:dyDescent="0.25">
      <c r="A10" s="37" t="s">
        <v>114</v>
      </c>
      <c r="B10" s="36" t="s">
        <v>113</v>
      </c>
      <c r="C10" s="34" t="s">
        <v>112</v>
      </c>
      <c r="D10" s="38" t="s">
        <v>111</v>
      </c>
      <c r="E10" s="34"/>
      <c r="F10" s="38" t="s">
        <v>110</v>
      </c>
      <c r="G10" s="34"/>
      <c r="H10" s="38" t="s">
        <v>109</v>
      </c>
      <c r="I10" s="34"/>
      <c r="J10" s="38" t="s">
        <v>108</v>
      </c>
      <c r="K10" s="34"/>
      <c r="L10" s="38" t="s">
        <v>107</v>
      </c>
      <c r="M10" s="34"/>
      <c r="N10" s="38" t="s">
        <v>106</v>
      </c>
      <c r="O10" s="34" t="s">
        <v>105</v>
      </c>
      <c r="P10" s="34" t="s">
        <v>103</v>
      </c>
      <c r="Q10" s="34" t="s">
        <v>102</v>
      </c>
      <c r="R10" s="34" t="s">
        <v>104</v>
      </c>
      <c r="S10" s="34" t="s">
        <v>103</v>
      </c>
      <c r="T10" s="34" t="s">
        <v>102</v>
      </c>
      <c r="U10" s="34" t="s">
        <v>101</v>
      </c>
    </row>
    <row r="11" spans="1:21" ht="36.75" customHeight="1" x14ac:dyDescent="0.25">
      <c r="A11" s="37"/>
      <c r="B11" s="36"/>
      <c r="C11" s="34"/>
      <c r="D11" s="35"/>
      <c r="E11" s="34"/>
      <c r="F11" s="35"/>
      <c r="G11" s="34"/>
      <c r="H11" s="35"/>
      <c r="I11" s="34"/>
      <c r="J11" s="35"/>
      <c r="K11" s="34"/>
      <c r="L11" s="35"/>
      <c r="M11" s="34"/>
      <c r="N11" s="35"/>
      <c r="O11" s="34"/>
      <c r="P11" s="34"/>
      <c r="Q11" s="34"/>
      <c r="R11" s="34"/>
      <c r="S11" s="34"/>
      <c r="T11" s="34"/>
      <c r="U11" s="34"/>
    </row>
    <row r="12" spans="1:21" s="29" customFormat="1" x14ac:dyDescent="0.25">
      <c r="A12" s="33">
        <v>1</v>
      </c>
      <c r="B12" s="32">
        <v>2</v>
      </c>
      <c r="C12" s="30" t="s">
        <v>98</v>
      </c>
      <c r="D12" s="31"/>
      <c r="E12" s="30" t="s">
        <v>98</v>
      </c>
      <c r="F12" s="31"/>
      <c r="G12" s="30" t="s">
        <v>98</v>
      </c>
      <c r="H12" s="31"/>
      <c r="I12" s="30" t="s">
        <v>98</v>
      </c>
      <c r="J12" s="31"/>
      <c r="K12" s="30" t="s">
        <v>98</v>
      </c>
      <c r="L12" s="31">
        <v>4</v>
      </c>
      <c r="M12" s="30" t="s">
        <v>100</v>
      </c>
      <c r="N12" s="31">
        <v>4</v>
      </c>
      <c r="O12" s="30" t="s">
        <v>100</v>
      </c>
      <c r="P12" s="30" t="s">
        <v>98</v>
      </c>
      <c r="Q12" s="30"/>
      <c r="R12" s="30"/>
      <c r="S12" s="30" t="s">
        <v>99</v>
      </c>
      <c r="T12" s="30" t="s">
        <v>98</v>
      </c>
      <c r="U12" s="30" t="s">
        <v>98</v>
      </c>
    </row>
    <row r="13" spans="1:21" ht="27.6" x14ac:dyDescent="0.25">
      <c r="A13" s="9" t="s">
        <v>97</v>
      </c>
      <c r="B13" s="8" t="s">
        <v>96</v>
      </c>
      <c r="C13" s="7">
        <f>SUM(C14+C19+C24)</f>
        <v>97965</v>
      </c>
      <c r="D13" s="7">
        <f>SUM(D14+D19+D24)</f>
        <v>0</v>
      </c>
      <c r="E13" s="5">
        <f>SUM(C13+D13)</f>
        <v>97965</v>
      </c>
      <c r="F13" s="7">
        <f>SUM(F14+F19+F24)</f>
        <v>0</v>
      </c>
      <c r="G13" s="5">
        <f>SUM(E13:F13)</f>
        <v>97965</v>
      </c>
      <c r="H13" s="7">
        <f>SUM(H14+H19+H24)</f>
        <v>0</v>
      </c>
      <c r="I13" s="5">
        <f>SUM(G13:H13)</f>
        <v>97965</v>
      </c>
      <c r="J13" s="7">
        <f>SUM(J14+J19+J24)</f>
        <v>0</v>
      </c>
      <c r="K13" s="5">
        <f>SUM(I13:J13)</f>
        <v>97965</v>
      </c>
      <c r="L13" s="7">
        <f>SUM(L14+L19+L24)</f>
        <v>0</v>
      </c>
      <c r="M13" s="5">
        <f>SUM(K13:L13)</f>
        <v>97965</v>
      </c>
      <c r="N13" s="7">
        <f>SUM(N14+N19+N24)</f>
        <v>0</v>
      </c>
      <c r="O13" s="5">
        <f>SUM(M13:N13)</f>
        <v>97965</v>
      </c>
      <c r="P13" s="4">
        <f>SUM(P14+P19+P24)</f>
        <v>171283.20000000001</v>
      </c>
      <c r="Q13" s="4">
        <f>SUM(Q14+Q19+Q24)</f>
        <v>-105382</v>
      </c>
      <c r="R13" s="4">
        <f>SUM(R14+R19+R24)</f>
        <v>131283.20000000001</v>
      </c>
      <c r="S13" s="4">
        <f>SUM(S14+S19+S24)</f>
        <v>132800</v>
      </c>
      <c r="T13" s="7">
        <f>SUM(T14+T19+T24)</f>
        <v>-13716</v>
      </c>
      <c r="U13" s="4">
        <f>SUM(U14+U19+U24)</f>
        <v>132800</v>
      </c>
    </row>
    <row r="14" spans="1:21" ht="27.6" hidden="1" x14ac:dyDescent="0.25">
      <c r="A14" s="9" t="s">
        <v>95</v>
      </c>
      <c r="B14" s="8" t="s">
        <v>94</v>
      </c>
      <c r="C14" s="7">
        <f>C16</f>
        <v>0</v>
      </c>
      <c r="D14" s="7">
        <f>D16</f>
        <v>0</v>
      </c>
      <c r="E14" s="5">
        <f>SUM(C14+D14)</f>
        <v>0</v>
      </c>
      <c r="F14" s="7">
        <f>F16</f>
        <v>0</v>
      </c>
      <c r="G14" s="5">
        <f>SUM(E14:F14)</f>
        <v>0</v>
      </c>
      <c r="H14" s="7">
        <f>H16</f>
        <v>0</v>
      </c>
      <c r="I14" s="5">
        <f>SUM(G14:H14)</f>
        <v>0</v>
      </c>
      <c r="J14" s="7">
        <f>J16</f>
        <v>0</v>
      </c>
      <c r="K14" s="5">
        <f>SUM(I14:J14)</f>
        <v>0</v>
      </c>
      <c r="L14" s="7">
        <f>L16</f>
        <v>0</v>
      </c>
      <c r="M14" s="5">
        <f>SUM(K14:L14)</f>
        <v>0</v>
      </c>
      <c r="N14" s="7">
        <f>N16</f>
        <v>0</v>
      </c>
      <c r="O14" s="5">
        <f>SUM(M14:N14)</f>
        <v>0</v>
      </c>
      <c r="P14" s="4">
        <f>P16</f>
        <v>0</v>
      </c>
      <c r="Q14" s="4">
        <f>Q16</f>
        <v>0</v>
      </c>
      <c r="R14" s="4">
        <f>R16</f>
        <v>0</v>
      </c>
      <c r="S14" s="4">
        <f>S16</f>
        <v>0</v>
      </c>
      <c r="T14" s="7">
        <f>T16</f>
        <v>0</v>
      </c>
      <c r="U14" s="4">
        <f>U16</f>
        <v>0</v>
      </c>
    </row>
    <row r="15" spans="1:21" ht="41.4" hidden="1" x14ac:dyDescent="0.25">
      <c r="A15" s="27" t="s">
        <v>93</v>
      </c>
      <c r="B15" s="26" t="s">
        <v>92</v>
      </c>
      <c r="C15" s="28" t="s">
        <v>91</v>
      </c>
      <c r="D15" s="25"/>
      <c r="E15" s="5">
        <f>SUM(C15+D15)</f>
        <v>0</v>
      </c>
      <c r="F15" s="25"/>
      <c r="G15" s="5">
        <f>SUM(E15:F15)</f>
        <v>0</v>
      </c>
      <c r="H15" s="25"/>
      <c r="I15" s="5">
        <f>SUM(G15:H15)</f>
        <v>0</v>
      </c>
      <c r="J15" s="25"/>
      <c r="K15" s="5">
        <f>SUM(I15:J15)</f>
        <v>0</v>
      </c>
      <c r="L15" s="23"/>
      <c r="M15" s="5">
        <f>SUM(K15:L15)</f>
        <v>0</v>
      </c>
      <c r="N15" s="23"/>
      <c r="O15" s="5">
        <f>SUM(M15:N15)</f>
        <v>0</v>
      </c>
      <c r="P15" s="26" t="s">
        <v>91</v>
      </c>
      <c r="Q15" s="26"/>
      <c r="R15" s="26" t="s">
        <v>91</v>
      </c>
      <c r="S15" s="26" t="s">
        <v>91</v>
      </c>
      <c r="T15" s="28" t="s">
        <v>91</v>
      </c>
      <c r="U15" s="26" t="s">
        <v>91</v>
      </c>
    </row>
    <row r="16" spans="1:21" ht="41.4" hidden="1" x14ac:dyDescent="0.25">
      <c r="A16" s="27" t="s">
        <v>90</v>
      </c>
      <c r="B16" s="26" t="s">
        <v>89</v>
      </c>
      <c r="C16" s="5">
        <f>C18</f>
        <v>0</v>
      </c>
      <c r="D16" s="5">
        <f>D18</f>
        <v>0</v>
      </c>
      <c r="E16" s="5">
        <f>SUM(C16+D16)</f>
        <v>0</v>
      </c>
      <c r="F16" s="5">
        <f>F18</f>
        <v>0</v>
      </c>
      <c r="G16" s="5">
        <f>SUM(E16:F16)</f>
        <v>0</v>
      </c>
      <c r="H16" s="5">
        <f>H18</f>
        <v>0</v>
      </c>
      <c r="I16" s="5">
        <f>SUM(G16:H16)</f>
        <v>0</v>
      </c>
      <c r="J16" s="5">
        <f>J18</f>
        <v>0</v>
      </c>
      <c r="K16" s="5">
        <f>SUM(I16:J16)</f>
        <v>0</v>
      </c>
      <c r="L16" s="5">
        <f>L18</f>
        <v>0</v>
      </c>
      <c r="M16" s="5">
        <f>SUM(K16:L16)</f>
        <v>0</v>
      </c>
      <c r="N16" s="5">
        <f>N18</f>
        <v>0</v>
      </c>
      <c r="O16" s="5">
        <f>SUM(M16:N16)</f>
        <v>0</v>
      </c>
      <c r="P16" s="11">
        <f>P18</f>
        <v>0</v>
      </c>
      <c r="Q16" s="11"/>
      <c r="R16" s="11">
        <f>R18</f>
        <v>0</v>
      </c>
      <c r="S16" s="11">
        <f>S18</f>
        <v>0</v>
      </c>
      <c r="T16" s="5">
        <f>T18</f>
        <v>0</v>
      </c>
      <c r="U16" s="11">
        <f>U18</f>
        <v>0</v>
      </c>
    </row>
    <row r="17" spans="1:25" ht="41.4" hidden="1" x14ac:dyDescent="0.25">
      <c r="A17" s="27" t="s">
        <v>88</v>
      </c>
      <c r="B17" s="26" t="s">
        <v>87</v>
      </c>
      <c r="C17" s="6">
        <f>SUM(C18)</f>
        <v>0</v>
      </c>
      <c r="D17" s="25"/>
      <c r="E17" s="5">
        <f>SUM(C17+D17)</f>
        <v>0</v>
      </c>
      <c r="F17" s="25"/>
      <c r="G17" s="5">
        <f>SUM(E17:F17)</f>
        <v>0</v>
      </c>
      <c r="H17" s="25"/>
      <c r="I17" s="5">
        <f>SUM(G17:H17)</f>
        <v>0</v>
      </c>
      <c r="J17" s="25"/>
      <c r="K17" s="5">
        <f>SUM(I17:J17)</f>
        <v>0</v>
      </c>
      <c r="L17" s="23"/>
      <c r="M17" s="5">
        <f>SUM(K17:L17)</f>
        <v>0</v>
      </c>
      <c r="N17" s="23"/>
      <c r="O17" s="5">
        <f>SUM(M17:N17)</f>
        <v>0</v>
      </c>
      <c r="P17" s="11">
        <f>SUM(P18)</f>
        <v>0</v>
      </c>
      <c r="Q17" s="11"/>
      <c r="R17" s="11">
        <f>SUM(R18)</f>
        <v>0</v>
      </c>
      <c r="S17" s="11">
        <f>SUM(S18)</f>
        <v>0</v>
      </c>
      <c r="T17" s="6">
        <f>SUM(T18)</f>
        <v>0</v>
      </c>
      <c r="U17" s="11">
        <f>SUM(U18)</f>
        <v>0</v>
      </c>
    </row>
    <row r="18" spans="1:25" ht="41.4" hidden="1" x14ac:dyDescent="0.25">
      <c r="A18" s="27" t="s">
        <v>86</v>
      </c>
      <c r="B18" s="26" t="s">
        <v>85</v>
      </c>
      <c r="C18" s="6">
        <v>0</v>
      </c>
      <c r="D18" s="6">
        <v>0</v>
      </c>
      <c r="E18" s="5">
        <f>SUM(C18+D18)</f>
        <v>0</v>
      </c>
      <c r="F18" s="6">
        <v>0</v>
      </c>
      <c r="G18" s="5">
        <f>SUM(E18:F18)</f>
        <v>0</v>
      </c>
      <c r="H18" s="6">
        <v>0</v>
      </c>
      <c r="I18" s="5">
        <f>SUM(G18:H18)</f>
        <v>0</v>
      </c>
      <c r="J18" s="6">
        <v>0</v>
      </c>
      <c r="K18" s="5">
        <f>SUM(I18:J18)</f>
        <v>0</v>
      </c>
      <c r="L18" s="6">
        <v>0</v>
      </c>
      <c r="M18" s="5">
        <f>SUM(K18:L18)</f>
        <v>0</v>
      </c>
      <c r="N18" s="6">
        <v>0</v>
      </c>
      <c r="O18" s="5">
        <f>SUM(M18:N18)</f>
        <v>0</v>
      </c>
      <c r="P18" s="11">
        <v>0</v>
      </c>
      <c r="Q18" s="11"/>
      <c r="R18" s="11">
        <v>0</v>
      </c>
      <c r="S18" s="11">
        <v>0</v>
      </c>
      <c r="T18" s="6">
        <v>0</v>
      </c>
      <c r="U18" s="11">
        <v>0</v>
      </c>
    </row>
    <row r="19" spans="1:25" x14ac:dyDescent="0.25">
      <c r="A19" s="9" t="s">
        <v>84</v>
      </c>
      <c r="B19" s="8" t="s">
        <v>83</v>
      </c>
      <c r="C19" s="7">
        <f>SUM(C20+C22)</f>
        <v>97965</v>
      </c>
      <c r="D19" s="7">
        <f>SUM(D20+D22)</f>
        <v>0</v>
      </c>
      <c r="E19" s="5">
        <f>SUM(C19+D19)</f>
        <v>97965</v>
      </c>
      <c r="F19" s="7">
        <f>SUM(F20+F22)</f>
        <v>0</v>
      </c>
      <c r="G19" s="5">
        <f>SUM(E19:F19)</f>
        <v>97965</v>
      </c>
      <c r="H19" s="7">
        <f>SUM(H20+H22)</f>
        <v>0</v>
      </c>
      <c r="I19" s="5">
        <f>SUM(G19:H19)</f>
        <v>97965</v>
      </c>
      <c r="J19" s="7">
        <f>SUM(J20+J22)</f>
        <v>0</v>
      </c>
      <c r="K19" s="5">
        <f>SUM(I19:J19)</f>
        <v>97965</v>
      </c>
      <c r="L19" s="7">
        <f>SUM(L20+L22)</f>
        <v>0</v>
      </c>
      <c r="M19" s="5">
        <f>SUM(K19:L19)</f>
        <v>97965</v>
      </c>
      <c r="N19" s="7">
        <f>SUM(N20+N22)</f>
        <v>0</v>
      </c>
      <c r="O19" s="5">
        <f>SUM(M19:N19)</f>
        <v>97965</v>
      </c>
      <c r="P19" s="4">
        <f>SUM(P20+P22)</f>
        <v>171283.20000000001</v>
      </c>
      <c r="Q19" s="4">
        <f>SUM(Q20+Q22)</f>
        <v>0</v>
      </c>
      <c r="R19" s="4">
        <f>SUM(R20+R22)</f>
        <v>300832.2</v>
      </c>
      <c r="S19" s="4">
        <f>SUM(S20+S22)</f>
        <v>132800</v>
      </c>
      <c r="T19" s="7">
        <f>SUM(T20+T22)</f>
        <v>0</v>
      </c>
      <c r="U19" s="4">
        <f>SUM(U20+U22)</f>
        <v>146516</v>
      </c>
    </row>
    <row r="20" spans="1:25" ht="27.6" x14ac:dyDescent="0.25">
      <c r="A20" s="27" t="s">
        <v>82</v>
      </c>
      <c r="B20" s="26" t="s">
        <v>81</v>
      </c>
      <c r="C20" s="6">
        <f>SUM(C21)</f>
        <v>193716.5</v>
      </c>
      <c r="D20" s="6">
        <f>SUM(D21)</f>
        <v>0</v>
      </c>
      <c r="E20" s="5">
        <f>SUM(C20+D20)</f>
        <v>193716.5</v>
      </c>
      <c r="F20" s="6">
        <f>SUM(F21)</f>
        <v>0</v>
      </c>
      <c r="G20" s="5">
        <f>SUM(E20:F20)</f>
        <v>193716.5</v>
      </c>
      <c r="H20" s="6">
        <f>SUM(H21)</f>
        <v>0</v>
      </c>
      <c r="I20" s="5">
        <f>SUM(G20:H20)</f>
        <v>193716.5</v>
      </c>
      <c r="J20" s="6">
        <f>SUM(J21)</f>
        <v>0</v>
      </c>
      <c r="K20" s="5">
        <f>SUM(I20:J20)</f>
        <v>193716.5</v>
      </c>
      <c r="L20" s="6">
        <f>SUM(L21)</f>
        <v>0</v>
      </c>
      <c r="M20" s="5">
        <f>SUM(K20:L20)</f>
        <v>193716.5</v>
      </c>
      <c r="N20" s="6">
        <f>SUM(N21)</f>
        <v>0</v>
      </c>
      <c r="O20" s="5">
        <f>SUM(M20:N20)</f>
        <v>193716.5</v>
      </c>
      <c r="P20" s="11">
        <f>SUM(P21)</f>
        <v>381597.7</v>
      </c>
      <c r="Q20" s="11">
        <f>Q21</f>
        <v>0</v>
      </c>
      <c r="R20" s="11">
        <f>R21</f>
        <v>333655.40000000002</v>
      </c>
      <c r="S20" s="11">
        <f>SUM(S21)</f>
        <v>384083.20000000001</v>
      </c>
      <c r="T20" s="6">
        <f>SUM(T21)</f>
        <v>0</v>
      </c>
      <c r="U20" s="11">
        <f>SUM(U21)</f>
        <v>480171.4</v>
      </c>
    </row>
    <row r="21" spans="1:25" ht="27.6" x14ac:dyDescent="0.25">
      <c r="A21" s="27" t="s">
        <v>80</v>
      </c>
      <c r="B21" s="26" t="s">
        <v>79</v>
      </c>
      <c r="C21" s="6">
        <v>193716.5</v>
      </c>
      <c r="D21" s="25"/>
      <c r="E21" s="5">
        <f>SUM(C21+D21)</f>
        <v>193716.5</v>
      </c>
      <c r="F21" s="25"/>
      <c r="G21" s="5">
        <f>SUM(E21:F21)</f>
        <v>193716.5</v>
      </c>
      <c r="H21" s="24"/>
      <c r="I21" s="5">
        <f>SUM(G21:H21)</f>
        <v>193716.5</v>
      </c>
      <c r="J21" s="24"/>
      <c r="K21" s="5">
        <f>SUM(I21:J21)</f>
        <v>193716.5</v>
      </c>
      <c r="L21" s="23"/>
      <c r="M21" s="5">
        <f>SUM(K21:L21)</f>
        <v>193716.5</v>
      </c>
      <c r="N21" s="23"/>
      <c r="O21" s="5">
        <f>SUM(M21:N21)</f>
        <v>193716.5</v>
      </c>
      <c r="P21" s="11">
        <f>130314.5+131283.2+70000+50000</f>
        <v>381597.7</v>
      </c>
      <c r="Q21" s="11"/>
      <c r="R21" s="11">
        <v>333655.40000000002</v>
      </c>
      <c r="S21" s="11">
        <f>131283.2+132800+70000+50000</f>
        <v>384083.20000000001</v>
      </c>
      <c r="T21" s="6"/>
      <c r="U21" s="11">
        <v>480171.4</v>
      </c>
    </row>
    <row r="22" spans="1:25" ht="27.6" x14ac:dyDescent="0.25">
      <c r="A22" s="27" t="s">
        <v>78</v>
      </c>
      <c r="B22" s="26" t="s">
        <v>77</v>
      </c>
      <c r="C22" s="6">
        <f>SUM(C23)</f>
        <v>-95751.5</v>
      </c>
      <c r="D22" s="6">
        <f>SUM(D23)</f>
        <v>0</v>
      </c>
      <c r="E22" s="5">
        <f>SUM(C22+D22)</f>
        <v>-95751.5</v>
      </c>
      <c r="F22" s="6">
        <f>SUM(F23)</f>
        <v>0</v>
      </c>
      <c r="G22" s="5">
        <f>SUM(E22:F22)</f>
        <v>-95751.5</v>
      </c>
      <c r="H22" s="6">
        <f>SUM(H23)</f>
        <v>0</v>
      </c>
      <c r="I22" s="5">
        <f>SUM(G22:H22)</f>
        <v>-95751.5</v>
      </c>
      <c r="J22" s="6">
        <f>SUM(J23)</f>
        <v>0</v>
      </c>
      <c r="K22" s="5">
        <f>SUM(I22:J22)</f>
        <v>-95751.5</v>
      </c>
      <c r="L22" s="6">
        <f>SUM(L23)</f>
        <v>0</v>
      </c>
      <c r="M22" s="5">
        <f>SUM(K22:L22)</f>
        <v>-95751.5</v>
      </c>
      <c r="N22" s="6">
        <f>SUM(N23)</f>
        <v>0</v>
      </c>
      <c r="O22" s="5">
        <f>SUM(M22:N22)</f>
        <v>-95751.5</v>
      </c>
      <c r="P22" s="11">
        <f>SUM(P23)</f>
        <v>-210314.5</v>
      </c>
      <c r="Q22" s="11">
        <f>Q23</f>
        <v>0</v>
      </c>
      <c r="R22" s="11">
        <f>R23</f>
        <v>-32823.199999999997</v>
      </c>
      <c r="S22" s="11">
        <f>SUM(S23)</f>
        <v>-251283.20000000001</v>
      </c>
      <c r="T22" s="6">
        <f>SUM(T23)</f>
        <v>0</v>
      </c>
      <c r="U22" s="11">
        <f>SUM(U23)</f>
        <v>-333655.40000000002</v>
      </c>
    </row>
    <row r="23" spans="1:25" ht="27.6" x14ac:dyDescent="0.25">
      <c r="A23" s="27" t="s">
        <v>76</v>
      </c>
      <c r="B23" s="26" t="s">
        <v>75</v>
      </c>
      <c r="C23" s="6">
        <v>-95751.5</v>
      </c>
      <c r="D23" s="25"/>
      <c r="E23" s="5">
        <f>SUM(C23+D23)</f>
        <v>-95751.5</v>
      </c>
      <c r="F23" s="25"/>
      <c r="G23" s="5">
        <f>SUM(E23:F23)</f>
        <v>-95751.5</v>
      </c>
      <c r="H23" s="24"/>
      <c r="I23" s="5">
        <f>SUM(G23:H23)</f>
        <v>-95751.5</v>
      </c>
      <c r="J23" s="24"/>
      <c r="K23" s="5">
        <f>SUM(I23:J23)</f>
        <v>-95751.5</v>
      </c>
      <c r="L23" s="23"/>
      <c r="M23" s="5">
        <f>SUM(K23:L23)</f>
        <v>-95751.5</v>
      </c>
      <c r="N23" s="23"/>
      <c r="O23" s="5">
        <f>SUM(M23:N23)</f>
        <v>-95751.5</v>
      </c>
      <c r="P23" s="11">
        <f>-[1]пр6!C17-30000-50000</f>
        <v>-210314.5</v>
      </c>
      <c r="Q23" s="11"/>
      <c r="R23" s="11">
        <f>-[1]пр6!K19</f>
        <v>-32823.199999999997</v>
      </c>
      <c r="S23" s="11">
        <f>-131283.2-70000-50000</f>
        <v>-251283.20000000001</v>
      </c>
      <c r="T23" s="6"/>
      <c r="U23" s="11">
        <f>-R21</f>
        <v>-333655.40000000002</v>
      </c>
    </row>
    <row r="24" spans="1:25" s="10" customFormat="1" ht="27.6" x14ac:dyDescent="0.25">
      <c r="A24" s="21" t="s">
        <v>74</v>
      </c>
      <c r="B24" s="20" t="s">
        <v>73</v>
      </c>
      <c r="C24" s="19">
        <f>C25+C27</f>
        <v>0</v>
      </c>
      <c r="D24" s="19">
        <f>D25+D27</f>
        <v>0</v>
      </c>
      <c r="E24" s="5">
        <f>SUM(C24+D24)</f>
        <v>0</v>
      </c>
      <c r="F24" s="19">
        <f>F25+F27</f>
        <v>0</v>
      </c>
      <c r="G24" s="5">
        <f>SUM(E24:F24)</f>
        <v>0</v>
      </c>
      <c r="H24" s="19">
        <f>H25+H27</f>
        <v>0</v>
      </c>
      <c r="I24" s="5">
        <f>SUM(G24:H24)</f>
        <v>0</v>
      </c>
      <c r="J24" s="19">
        <f>J25+J27</f>
        <v>0</v>
      </c>
      <c r="K24" s="5">
        <f>SUM(I24:J24)</f>
        <v>0</v>
      </c>
      <c r="L24" s="19">
        <f>L25+L27</f>
        <v>0</v>
      </c>
      <c r="M24" s="5">
        <f>SUM(K24:L24)</f>
        <v>0</v>
      </c>
      <c r="N24" s="19">
        <f>N25+N27</f>
        <v>0</v>
      </c>
      <c r="O24" s="5">
        <f>SUM(M24:N24)</f>
        <v>0</v>
      </c>
      <c r="P24" s="4">
        <f>P25+P27</f>
        <v>0</v>
      </c>
      <c r="Q24" s="4">
        <f>Q25+Q27</f>
        <v>-105382</v>
      </c>
      <c r="R24" s="4">
        <f>R25+R27</f>
        <v>-169549</v>
      </c>
      <c r="S24" s="4">
        <f>S25+S27</f>
        <v>0</v>
      </c>
      <c r="T24" s="7">
        <f>T25+T27</f>
        <v>-13716</v>
      </c>
      <c r="U24" s="4">
        <f>U25+U27</f>
        <v>-13716</v>
      </c>
    </row>
    <row r="25" spans="1:25" s="10" customFormat="1" ht="27.6" x14ac:dyDescent="0.25">
      <c r="A25" s="16" t="s">
        <v>72</v>
      </c>
      <c r="B25" s="15" t="s">
        <v>71</v>
      </c>
      <c r="C25" s="14">
        <f>C26</f>
        <v>0</v>
      </c>
      <c r="D25" s="14">
        <f>D26</f>
        <v>0</v>
      </c>
      <c r="E25" s="5">
        <f>SUM(C25+D25)</f>
        <v>0</v>
      </c>
      <c r="F25" s="14">
        <f>F26</f>
        <v>0</v>
      </c>
      <c r="G25" s="5">
        <f>SUM(E25:F25)</f>
        <v>0</v>
      </c>
      <c r="H25" s="14">
        <f>H26</f>
        <v>0</v>
      </c>
      <c r="I25" s="5">
        <f>SUM(G25:H25)</f>
        <v>0</v>
      </c>
      <c r="J25" s="14">
        <f>J26</f>
        <v>0</v>
      </c>
      <c r="K25" s="5">
        <f>SUM(I25:J25)</f>
        <v>0</v>
      </c>
      <c r="L25" s="14">
        <f>L26</f>
        <v>0</v>
      </c>
      <c r="M25" s="5">
        <f>SUM(K25:L25)</f>
        <v>0</v>
      </c>
      <c r="N25" s="14">
        <f>N26</f>
        <v>0</v>
      </c>
      <c r="O25" s="5">
        <f>SUM(M25:N25)</f>
        <v>0</v>
      </c>
      <c r="P25" s="11">
        <f>P26</f>
        <v>0</v>
      </c>
      <c r="Q25" s="11">
        <f>Q26</f>
        <v>0</v>
      </c>
      <c r="R25" s="11">
        <f>R26</f>
        <v>0</v>
      </c>
      <c r="S25" s="11">
        <f>S26</f>
        <v>0</v>
      </c>
      <c r="T25" s="11">
        <f>T26</f>
        <v>0</v>
      </c>
      <c r="U25" s="11">
        <f>U26</f>
        <v>0</v>
      </c>
    </row>
    <row r="26" spans="1:25" s="10" customFormat="1" ht="27.6" x14ac:dyDescent="0.25">
      <c r="A26" s="16" t="s">
        <v>70</v>
      </c>
      <c r="B26" s="15" t="s">
        <v>69</v>
      </c>
      <c r="C26" s="14"/>
      <c r="D26" s="17"/>
      <c r="E26" s="5">
        <f>SUM(C26+D26)</f>
        <v>0</v>
      </c>
      <c r="F26" s="17"/>
      <c r="G26" s="5">
        <f>SUM(E26:F26)</f>
        <v>0</v>
      </c>
      <c r="H26" s="17"/>
      <c r="I26" s="5">
        <f>SUM(G26:H26)</f>
        <v>0</v>
      </c>
      <c r="J26" s="17"/>
      <c r="K26" s="5">
        <f>SUM(I26:J26)</f>
        <v>0</v>
      </c>
      <c r="L26" s="12"/>
      <c r="M26" s="5">
        <f>SUM(K26:L26)</f>
        <v>0</v>
      </c>
      <c r="N26" s="12"/>
      <c r="O26" s="5">
        <f>SUM(M26:N26)</f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</row>
    <row r="27" spans="1:25" s="10" customFormat="1" ht="41.4" x14ac:dyDescent="0.25">
      <c r="A27" s="16" t="s">
        <v>68</v>
      </c>
      <c r="B27" s="15" t="s">
        <v>67</v>
      </c>
      <c r="C27" s="14">
        <f>SUM(C28)</f>
        <v>0</v>
      </c>
      <c r="D27" s="14">
        <f>SUM(D28)</f>
        <v>0</v>
      </c>
      <c r="E27" s="5">
        <f>SUM(C27+D27)</f>
        <v>0</v>
      </c>
      <c r="F27" s="14">
        <f>SUM(F28)</f>
        <v>0</v>
      </c>
      <c r="G27" s="5">
        <f>SUM(E27:F27)</f>
        <v>0</v>
      </c>
      <c r="H27" s="14">
        <f>SUM(H28)</f>
        <v>0</v>
      </c>
      <c r="I27" s="5">
        <f>SUM(G27:H27)</f>
        <v>0</v>
      </c>
      <c r="J27" s="14">
        <f>SUM(J28)</f>
        <v>0</v>
      </c>
      <c r="K27" s="5">
        <f>SUM(I27:J27)</f>
        <v>0</v>
      </c>
      <c r="L27" s="14">
        <f>SUM(L28)</f>
        <v>0</v>
      </c>
      <c r="M27" s="5">
        <f>SUM(K27:L27)</f>
        <v>0</v>
      </c>
      <c r="N27" s="14">
        <f>SUM(N28)</f>
        <v>0</v>
      </c>
      <c r="O27" s="5">
        <f>SUM(M27:N27)</f>
        <v>0</v>
      </c>
      <c r="P27" s="11">
        <f>SUM(P28)</f>
        <v>0</v>
      </c>
      <c r="Q27" s="11">
        <f>SUM(Q28)</f>
        <v>-105382</v>
      </c>
      <c r="R27" s="11">
        <f>SUM(R28)</f>
        <v>-169549</v>
      </c>
      <c r="S27" s="11">
        <f>SUM(S28)</f>
        <v>0</v>
      </c>
      <c r="T27" s="6">
        <f>SUM(T28)</f>
        <v>-13716</v>
      </c>
      <c r="U27" s="11">
        <f>SUM(U28)</f>
        <v>-13716</v>
      </c>
    </row>
    <row r="28" spans="1:25" s="10" customFormat="1" ht="41.4" x14ac:dyDescent="0.25">
      <c r="A28" s="16" t="s">
        <v>66</v>
      </c>
      <c r="B28" s="15" t="s">
        <v>65</v>
      </c>
      <c r="C28" s="14"/>
      <c r="D28" s="13"/>
      <c r="E28" s="5">
        <f>SUM(C28+D28)</f>
        <v>0</v>
      </c>
      <c r="F28" s="13"/>
      <c r="G28" s="5">
        <f>SUM(E28:F28)</f>
        <v>0</v>
      </c>
      <c r="H28" s="13"/>
      <c r="I28" s="5">
        <f>SUM(G28:H28)</f>
        <v>0</v>
      </c>
      <c r="J28" s="13"/>
      <c r="K28" s="5">
        <f>SUM(I28:J28)</f>
        <v>0</v>
      </c>
      <c r="L28" s="12"/>
      <c r="M28" s="5">
        <f>SUM(K28:L28)</f>
        <v>0</v>
      </c>
      <c r="N28" s="12"/>
      <c r="O28" s="5">
        <f>SUM(M28:N28)</f>
        <v>0</v>
      </c>
      <c r="P28" s="11"/>
      <c r="Q28" s="11">
        <f>-13716-91666</f>
        <v>-105382</v>
      </c>
      <c r="R28" s="11">
        <v>-169549</v>
      </c>
      <c r="S28" s="11"/>
      <c r="T28" s="6">
        <v>-13716</v>
      </c>
      <c r="U28" s="11">
        <f>S28+T28</f>
        <v>-13716</v>
      </c>
      <c r="W28" s="22"/>
      <c r="Y28" s="22"/>
    </row>
    <row r="29" spans="1:25" s="10" customFormat="1" ht="28.5" hidden="1" customHeight="1" x14ac:dyDescent="0.25">
      <c r="A29" s="21" t="s">
        <v>64</v>
      </c>
      <c r="B29" s="20" t="s">
        <v>63</v>
      </c>
      <c r="C29" s="19">
        <f>C30+C33+C36</f>
        <v>0</v>
      </c>
      <c r="D29" s="13"/>
      <c r="E29" s="5">
        <f>SUM(C29+D29)</f>
        <v>0</v>
      </c>
      <c r="F29" s="13"/>
      <c r="G29" s="5">
        <f>SUM(E29:F29)</f>
        <v>0</v>
      </c>
      <c r="H29" s="13"/>
      <c r="I29" s="5">
        <f>SUM(G29:H29)</f>
        <v>0</v>
      </c>
      <c r="J29" s="13"/>
      <c r="K29" s="5">
        <f>SUM(I29:J29)</f>
        <v>0</v>
      </c>
      <c r="L29" s="12"/>
      <c r="M29" s="5">
        <f>SUM(K29:L29)</f>
        <v>0</v>
      </c>
      <c r="N29" s="12"/>
      <c r="O29" s="5">
        <f>SUM(M29:N29)</f>
        <v>0</v>
      </c>
      <c r="P29" s="4">
        <f>P30+P33+P36</f>
        <v>0</v>
      </c>
      <c r="Q29" s="4"/>
      <c r="R29" s="4"/>
      <c r="S29" s="4">
        <f>S30+S33+S36</f>
        <v>0</v>
      </c>
      <c r="T29" s="7">
        <f>T30+T33+T36</f>
        <v>0</v>
      </c>
      <c r="U29" s="7">
        <f>U30+U33+U36</f>
        <v>0</v>
      </c>
    </row>
    <row r="30" spans="1:25" s="10" customFormat="1" ht="30" hidden="1" customHeight="1" x14ac:dyDescent="0.25">
      <c r="A30" s="16" t="s">
        <v>62</v>
      </c>
      <c r="B30" s="15" t="s">
        <v>61</v>
      </c>
      <c r="C30" s="14">
        <f>C31</f>
        <v>0</v>
      </c>
      <c r="D30" s="13"/>
      <c r="E30" s="5">
        <f>SUM(C30+D30)</f>
        <v>0</v>
      </c>
      <c r="F30" s="13"/>
      <c r="G30" s="5">
        <f>SUM(E30:F30)</f>
        <v>0</v>
      </c>
      <c r="H30" s="13"/>
      <c r="I30" s="5">
        <f>SUM(G30:H30)</f>
        <v>0</v>
      </c>
      <c r="J30" s="13"/>
      <c r="K30" s="5">
        <f>SUM(I30:J30)</f>
        <v>0</v>
      </c>
      <c r="L30" s="12"/>
      <c r="M30" s="5">
        <f>SUM(K30:L30)</f>
        <v>0</v>
      </c>
      <c r="N30" s="12"/>
      <c r="O30" s="5">
        <f>SUM(M30:N30)</f>
        <v>0</v>
      </c>
      <c r="P30" s="11">
        <f>P31</f>
        <v>0</v>
      </c>
      <c r="Q30" s="11"/>
      <c r="R30" s="11"/>
      <c r="S30" s="11">
        <f>S31</f>
        <v>0</v>
      </c>
      <c r="T30" s="6">
        <f>T31</f>
        <v>0</v>
      </c>
      <c r="U30" s="6">
        <f>U31</f>
        <v>0</v>
      </c>
    </row>
    <row r="31" spans="1:25" s="10" customFormat="1" ht="30" hidden="1" customHeight="1" x14ac:dyDescent="0.25">
      <c r="A31" s="16" t="s">
        <v>60</v>
      </c>
      <c r="B31" s="15" t="s">
        <v>59</v>
      </c>
      <c r="C31" s="14">
        <f>C32</f>
        <v>0</v>
      </c>
      <c r="D31" s="13"/>
      <c r="E31" s="5">
        <f>SUM(C31+D31)</f>
        <v>0</v>
      </c>
      <c r="F31" s="13"/>
      <c r="G31" s="5">
        <f>SUM(E31:F31)</f>
        <v>0</v>
      </c>
      <c r="H31" s="13"/>
      <c r="I31" s="5">
        <f>SUM(G31:H31)</f>
        <v>0</v>
      </c>
      <c r="J31" s="13"/>
      <c r="K31" s="5">
        <f>SUM(I31:J31)</f>
        <v>0</v>
      </c>
      <c r="L31" s="12"/>
      <c r="M31" s="5">
        <f>SUM(K31:L31)</f>
        <v>0</v>
      </c>
      <c r="N31" s="12"/>
      <c r="O31" s="5">
        <f>SUM(M31:N31)</f>
        <v>0</v>
      </c>
      <c r="P31" s="11">
        <f>P32</f>
        <v>0</v>
      </c>
      <c r="Q31" s="11"/>
      <c r="R31" s="11"/>
      <c r="S31" s="11">
        <f>S32</f>
        <v>0</v>
      </c>
      <c r="T31" s="6">
        <f>T32</f>
        <v>0</v>
      </c>
      <c r="U31" s="6">
        <f>U32</f>
        <v>0</v>
      </c>
    </row>
    <row r="32" spans="1:25" s="10" customFormat="1" ht="45" hidden="1" customHeight="1" x14ac:dyDescent="0.25">
      <c r="A32" s="16" t="s">
        <v>58</v>
      </c>
      <c r="B32" s="15" t="s">
        <v>57</v>
      </c>
      <c r="C32" s="14">
        <v>0</v>
      </c>
      <c r="D32" s="13"/>
      <c r="E32" s="5">
        <f>SUM(C32+D32)</f>
        <v>0</v>
      </c>
      <c r="F32" s="13"/>
      <c r="G32" s="5">
        <f>SUM(E32:F32)</f>
        <v>0</v>
      </c>
      <c r="H32" s="13"/>
      <c r="I32" s="5">
        <f>SUM(G32:H32)</f>
        <v>0</v>
      </c>
      <c r="J32" s="13"/>
      <c r="K32" s="5">
        <f>SUM(I32:J32)</f>
        <v>0</v>
      </c>
      <c r="L32" s="12"/>
      <c r="M32" s="5">
        <f>SUM(K32:L32)</f>
        <v>0</v>
      </c>
      <c r="N32" s="12"/>
      <c r="O32" s="5">
        <f>SUM(M32:N32)</f>
        <v>0</v>
      </c>
      <c r="P32" s="11">
        <v>0</v>
      </c>
      <c r="Q32" s="11"/>
      <c r="R32" s="11"/>
      <c r="S32" s="11">
        <v>0</v>
      </c>
      <c r="T32" s="6">
        <v>0</v>
      </c>
      <c r="U32" s="6">
        <v>0</v>
      </c>
    </row>
    <row r="33" spans="1:21" s="10" customFormat="1" ht="30" hidden="1" customHeight="1" x14ac:dyDescent="0.25">
      <c r="A33" s="16" t="s">
        <v>56</v>
      </c>
      <c r="B33" s="15" t="s">
        <v>55</v>
      </c>
      <c r="C33" s="14">
        <f>C34</f>
        <v>0</v>
      </c>
      <c r="D33" s="13"/>
      <c r="E33" s="5">
        <f>SUM(C33+D33)</f>
        <v>0</v>
      </c>
      <c r="F33" s="13"/>
      <c r="G33" s="5">
        <f>SUM(E33:F33)</f>
        <v>0</v>
      </c>
      <c r="H33" s="13"/>
      <c r="I33" s="5">
        <f>SUM(G33:H33)</f>
        <v>0</v>
      </c>
      <c r="J33" s="13"/>
      <c r="K33" s="5">
        <f>SUM(I33:J33)</f>
        <v>0</v>
      </c>
      <c r="L33" s="12"/>
      <c r="M33" s="5">
        <f>SUM(K33:L33)</f>
        <v>0</v>
      </c>
      <c r="N33" s="12"/>
      <c r="O33" s="5">
        <f>SUM(M33:N33)</f>
        <v>0</v>
      </c>
      <c r="P33" s="11">
        <f>P34</f>
        <v>0</v>
      </c>
      <c r="Q33" s="11"/>
      <c r="R33" s="11"/>
      <c r="S33" s="11">
        <f>S34</f>
        <v>0</v>
      </c>
      <c r="T33" s="6">
        <f>T34</f>
        <v>0</v>
      </c>
      <c r="U33" s="6">
        <f>U34</f>
        <v>0</v>
      </c>
    </row>
    <row r="34" spans="1:21" s="10" customFormat="1" ht="75" hidden="1" customHeight="1" x14ac:dyDescent="0.25">
      <c r="A34" s="16" t="s">
        <v>54</v>
      </c>
      <c r="B34" s="15" t="s">
        <v>53</v>
      </c>
      <c r="C34" s="14">
        <f>C35</f>
        <v>0</v>
      </c>
      <c r="D34" s="13"/>
      <c r="E34" s="5">
        <f>SUM(C34+D34)</f>
        <v>0</v>
      </c>
      <c r="F34" s="13"/>
      <c r="G34" s="5">
        <f>SUM(E34:F34)</f>
        <v>0</v>
      </c>
      <c r="H34" s="13"/>
      <c r="I34" s="5">
        <f>SUM(G34:H34)</f>
        <v>0</v>
      </c>
      <c r="J34" s="13"/>
      <c r="K34" s="5">
        <f>SUM(I34:J34)</f>
        <v>0</v>
      </c>
      <c r="L34" s="12"/>
      <c r="M34" s="5">
        <f>SUM(K34:L34)</f>
        <v>0</v>
      </c>
      <c r="N34" s="12"/>
      <c r="O34" s="5">
        <f>SUM(M34:N34)</f>
        <v>0</v>
      </c>
      <c r="P34" s="11">
        <f>P35</f>
        <v>0</v>
      </c>
      <c r="Q34" s="11"/>
      <c r="R34" s="11"/>
      <c r="S34" s="11">
        <f>S35</f>
        <v>0</v>
      </c>
      <c r="T34" s="6">
        <f>T35</f>
        <v>0</v>
      </c>
      <c r="U34" s="6">
        <f>U35</f>
        <v>0</v>
      </c>
    </row>
    <row r="35" spans="1:21" s="10" customFormat="1" ht="90" hidden="1" customHeight="1" x14ac:dyDescent="0.25">
      <c r="A35" s="16" t="s">
        <v>52</v>
      </c>
      <c r="B35" s="15" t="s">
        <v>51</v>
      </c>
      <c r="C35" s="14">
        <v>0</v>
      </c>
      <c r="D35" s="13"/>
      <c r="E35" s="5">
        <f>SUM(C35+D35)</f>
        <v>0</v>
      </c>
      <c r="F35" s="13"/>
      <c r="G35" s="5">
        <f>SUM(E35:F35)</f>
        <v>0</v>
      </c>
      <c r="H35" s="13"/>
      <c r="I35" s="5">
        <f>SUM(G35:H35)</f>
        <v>0</v>
      </c>
      <c r="J35" s="13"/>
      <c r="K35" s="5">
        <f>SUM(I35:J35)</f>
        <v>0</v>
      </c>
      <c r="L35" s="12"/>
      <c r="M35" s="5">
        <f>SUM(K35:L35)</f>
        <v>0</v>
      </c>
      <c r="N35" s="12"/>
      <c r="O35" s="5">
        <f>SUM(M35:N35)</f>
        <v>0</v>
      </c>
      <c r="P35" s="11">
        <v>0</v>
      </c>
      <c r="Q35" s="11"/>
      <c r="R35" s="11"/>
      <c r="S35" s="11">
        <v>0</v>
      </c>
      <c r="T35" s="6">
        <v>0</v>
      </c>
      <c r="U35" s="6">
        <v>0</v>
      </c>
    </row>
    <row r="36" spans="1:21" s="10" customFormat="1" ht="30" hidden="1" customHeight="1" x14ac:dyDescent="0.25">
      <c r="A36" s="16" t="s">
        <v>50</v>
      </c>
      <c r="B36" s="15" t="s">
        <v>49</v>
      </c>
      <c r="C36" s="14">
        <f>C37+C42</f>
        <v>0</v>
      </c>
      <c r="D36" s="13"/>
      <c r="E36" s="5">
        <f>SUM(C36+D36)</f>
        <v>0</v>
      </c>
      <c r="F36" s="13"/>
      <c r="G36" s="5">
        <f>SUM(E36:F36)</f>
        <v>0</v>
      </c>
      <c r="H36" s="13"/>
      <c r="I36" s="5">
        <f>SUM(G36:H36)</f>
        <v>0</v>
      </c>
      <c r="J36" s="13"/>
      <c r="K36" s="5">
        <f>SUM(I36:J36)</f>
        <v>0</v>
      </c>
      <c r="L36" s="12"/>
      <c r="M36" s="5">
        <f>SUM(K36:L36)</f>
        <v>0</v>
      </c>
      <c r="N36" s="12"/>
      <c r="O36" s="5">
        <f>SUM(M36:N36)</f>
        <v>0</v>
      </c>
      <c r="P36" s="11">
        <f>P37+P42</f>
        <v>0</v>
      </c>
      <c r="Q36" s="11"/>
      <c r="R36" s="11"/>
      <c r="S36" s="11">
        <f>S37+S42</f>
        <v>0</v>
      </c>
      <c r="T36" s="6">
        <f>T37+T42</f>
        <v>0</v>
      </c>
      <c r="U36" s="6">
        <f>U37+U42</f>
        <v>0</v>
      </c>
    </row>
    <row r="37" spans="1:21" s="10" customFormat="1" ht="30" hidden="1" customHeight="1" x14ac:dyDescent="0.25">
      <c r="A37" s="16" t="s">
        <v>48</v>
      </c>
      <c r="B37" s="15" t="s">
        <v>47</v>
      </c>
      <c r="C37" s="14">
        <f>C38+C40</f>
        <v>0</v>
      </c>
      <c r="D37" s="13"/>
      <c r="E37" s="5">
        <f>SUM(C37+D37)</f>
        <v>0</v>
      </c>
      <c r="F37" s="13"/>
      <c r="G37" s="5">
        <f>SUM(E37:F37)</f>
        <v>0</v>
      </c>
      <c r="H37" s="13"/>
      <c r="I37" s="5">
        <f>SUM(G37:H37)</f>
        <v>0</v>
      </c>
      <c r="J37" s="13"/>
      <c r="K37" s="5">
        <f>SUM(I37:J37)</f>
        <v>0</v>
      </c>
      <c r="L37" s="12"/>
      <c r="M37" s="5">
        <f>SUM(K37:L37)</f>
        <v>0</v>
      </c>
      <c r="N37" s="12"/>
      <c r="O37" s="5">
        <f>SUM(M37:N37)</f>
        <v>0</v>
      </c>
      <c r="P37" s="11">
        <f>P38+P40</f>
        <v>0</v>
      </c>
      <c r="Q37" s="11"/>
      <c r="R37" s="11"/>
      <c r="S37" s="11">
        <f>S38+S40</f>
        <v>0</v>
      </c>
      <c r="T37" s="6">
        <f>T38+T40</f>
        <v>0</v>
      </c>
      <c r="U37" s="6">
        <f>U38+U40</f>
        <v>0</v>
      </c>
    </row>
    <row r="38" spans="1:21" s="10" customFormat="1" ht="30" hidden="1" customHeight="1" x14ac:dyDescent="0.25">
      <c r="A38" s="16" t="s">
        <v>46</v>
      </c>
      <c r="B38" s="15" t="s">
        <v>45</v>
      </c>
      <c r="C38" s="14">
        <f>C39</f>
        <v>0</v>
      </c>
      <c r="D38" s="13"/>
      <c r="E38" s="5">
        <f>SUM(C38+D38)</f>
        <v>0</v>
      </c>
      <c r="F38" s="13"/>
      <c r="G38" s="5">
        <f>SUM(E38:F38)</f>
        <v>0</v>
      </c>
      <c r="H38" s="13"/>
      <c r="I38" s="5">
        <f>SUM(G38:H38)</f>
        <v>0</v>
      </c>
      <c r="J38" s="13"/>
      <c r="K38" s="5">
        <f>SUM(I38:J38)</f>
        <v>0</v>
      </c>
      <c r="L38" s="12"/>
      <c r="M38" s="5">
        <f>SUM(K38:L38)</f>
        <v>0</v>
      </c>
      <c r="N38" s="12"/>
      <c r="O38" s="5">
        <f>SUM(M38:N38)</f>
        <v>0</v>
      </c>
      <c r="P38" s="11">
        <f>P39</f>
        <v>0</v>
      </c>
      <c r="Q38" s="11"/>
      <c r="R38" s="11"/>
      <c r="S38" s="11">
        <f>S39</f>
        <v>0</v>
      </c>
      <c r="T38" s="6">
        <f>T39</f>
        <v>0</v>
      </c>
      <c r="U38" s="6">
        <f>U39</f>
        <v>0</v>
      </c>
    </row>
    <row r="39" spans="1:21" s="10" customFormat="1" ht="30" hidden="1" customHeight="1" x14ac:dyDescent="0.25">
      <c r="A39" s="16" t="s">
        <v>44</v>
      </c>
      <c r="B39" s="15" t="s">
        <v>43</v>
      </c>
      <c r="C39" s="14">
        <v>0</v>
      </c>
      <c r="D39" s="13"/>
      <c r="E39" s="5">
        <f>SUM(C39+D39)</f>
        <v>0</v>
      </c>
      <c r="F39" s="13"/>
      <c r="G39" s="5">
        <f>SUM(E39:F39)</f>
        <v>0</v>
      </c>
      <c r="H39" s="13"/>
      <c r="I39" s="5">
        <f>SUM(G39:H39)</f>
        <v>0</v>
      </c>
      <c r="J39" s="13"/>
      <c r="K39" s="5">
        <f>SUM(I39:J39)</f>
        <v>0</v>
      </c>
      <c r="L39" s="12"/>
      <c r="M39" s="5">
        <f>SUM(K39:L39)</f>
        <v>0</v>
      </c>
      <c r="N39" s="12"/>
      <c r="O39" s="5">
        <f>SUM(M39:N39)</f>
        <v>0</v>
      </c>
      <c r="P39" s="11">
        <v>0</v>
      </c>
      <c r="Q39" s="11"/>
      <c r="R39" s="11"/>
      <c r="S39" s="11">
        <v>0</v>
      </c>
      <c r="T39" s="6">
        <v>0</v>
      </c>
      <c r="U39" s="6">
        <v>0</v>
      </c>
    </row>
    <row r="40" spans="1:21" s="10" customFormat="1" ht="45" hidden="1" customHeight="1" x14ac:dyDescent="0.25">
      <c r="A40" s="16" t="s">
        <v>42</v>
      </c>
      <c r="B40" s="15" t="s">
        <v>41</v>
      </c>
      <c r="C40" s="14">
        <f>C41</f>
        <v>0</v>
      </c>
      <c r="D40" s="13"/>
      <c r="E40" s="5">
        <f>SUM(C40+D40)</f>
        <v>0</v>
      </c>
      <c r="F40" s="13"/>
      <c r="G40" s="5">
        <f>SUM(E40:F40)</f>
        <v>0</v>
      </c>
      <c r="H40" s="13"/>
      <c r="I40" s="5">
        <f>SUM(G40:H40)</f>
        <v>0</v>
      </c>
      <c r="J40" s="13"/>
      <c r="K40" s="5">
        <f>SUM(I40:J40)</f>
        <v>0</v>
      </c>
      <c r="L40" s="12"/>
      <c r="M40" s="5">
        <f>SUM(K40:L40)</f>
        <v>0</v>
      </c>
      <c r="N40" s="12"/>
      <c r="O40" s="5">
        <f>SUM(M40:N40)</f>
        <v>0</v>
      </c>
      <c r="P40" s="11">
        <f>P41</f>
        <v>0</v>
      </c>
      <c r="Q40" s="11"/>
      <c r="R40" s="11"/>
      <c r="S40" s="11">
        <f>S41</f>
        <v>0</v>
      </c>
      <c r="T40" s="6">
        <f>T41</f>
        <v>0</v>
      </c>
      <c r="U40" s="6">
        <f>U41</f>
        <v>0</v>
      </c>
    </row>
    <row r="41" spans="1:21" s="10" customFormat="1" ht="45" hidden="1" customHeight="1" x14ac:dyDescent="0.25">
      <c r="A41" s="16" t="s">
        <v>40</v>
      </c>
      <c r="B41" s="15" t="s">
        <v>39</v>
      </c>
      <c r="C41" s="14">
        <v>0</v>
      </c>
      <c r="D41" s="13"/>
      <c r="E41" s="5">
        <f>SUM(C41+D41)</f>
        <v>0</v>
      </c>
      <c r="F41" s="13"/>
      <c r="G41" s="5">
        <f>SUM(E41:F41)</f>
        <v>0</v>
      </c>
      <c r="H41" s="13"/>
      <c r="I41" s="5">
        <f>SUM(G41:H41)</f>
        <v>0</v>
      </c>
      <c r="J41" s="13"/>
      <c r="K41" s="5">
        <f>SUM(I41:J41)</f>
        <v>0</v>
      </c>
      <c r="L41" s="12"/>
      <c r="M41" s="5">
        <f>SUM(K41:L41)</f>
        <v>0</v>
      </c>
      <c r="N41" s="12"/>
      <c r="O41" s="5">
        <f>SUM(M41:N41)</f>
        <v>0</v>
      </c>
      <c r="P41" s="11">
        <v>0</v>
      </c>
      <c r="Q41" s="11"/>
      <c r="R41" s="11"/>
      <c r="S41" s="11">
        <v>0</v>
      </c>
      <c r="T41" s="6">
        <v>0</v>
      </c>
      <c r="U41" s="6">
        <v>0</v>
      </c>
    </row>
    <row r="42" spans="1:21" s="10" customFormat="1" ht="30" hidden="1" customHeight="1" x14ac:dyDescent="0.25">
      <c r="A42" s="16" t="s">
        <v>38</v>
      </c>
      <c r="B42" s="15" t="s">
        <v>37</v>
      </c>
      <c r="C42" s="14">
        <f>C43</f>
        <v>0</v>
      </c>
      <c r="D42" s="13"/>
      <c r="E42" s="5">
        <f>SUM(C42+D42)</f>
        <v>0</v>
      </c>
      <c r="F42" s="13"/>
      <c r="G42" s="5">
        <f>SUM(E42:F42)</f>
        <v>0</v>
      </c>
      <c r="H42" s="13"/>
      <c r="I42" s="5">
        <f>SUM(G42:H42)</f>
        <v>0</v>
      </c>
      <c r="J42" s="13"/>
      <c r="K42" s="5">
        <f>SUM(I42:J42)</f>
        <v>0</v>
      </c>
      <c r="L42" s="12"/>
      <c r="M42" s="5">
        <f>SUM(K42:L42)</f>
        <v>0</v>
      </c>
      <c r="N42" s="12"/>
      <c r="O42" s="5">
        <f>SUM(M42:N42)</f>
        <v>0</v>
      </c>
      <c r="P42" s="11">
        <f>P43</f>
        <v>0</v>
      </c>
      <c r="Q42" s="11"/>
      <c r="R42" s="11"/>
      <c r="S42" s="11">
        <f>S43</f>
        <v>0</v>
      </c>
      <c r="T42" s="6">
        <f>T43</f>
        <v>0</v>
      </c>
      <c r="U42" s="6">
        <f>U43</f>
        <v>0</v>
      </c>
    </row>
    <row r="43" spans="1:21" s="10" customFormat="1" ht="30" hidden="1" customHeight="1" x14ac:dyDescent="0.25">
      <c r="A43" s="16" t="s">
        <v>36</v>
      </c>
      <c r="B43" s="15" t="s">
        <v>35</v>
      </c>
      <c r="C43" s="14">
        <f>C44</f>
        <v>0</v>
      </c>
      <c r="D43" s="13"/>
      <c r="E43" s="5">
        <f>SUM(C43+D43)</f>
        <v>0</v>
      </c>
      <c r="F43" s="13"/>
      <c r="G43" s="5">
        <f>SUM(E43:F43)</f>
        <v>0</v>
      </c>
      <c r="H43" s="13"/>
      <c r="I43" s="5">
        <f>SUM(G43:H43)</f>
        <v>0</v>
      </c>
      <c r="J43" s="13"/>
      <c r="K43" s="5">
        <f>SUM(I43:J43)</f>
        <v>0</v>
      </c>
      <c r="L43" s="12"/>
      <c r="M43" s="5">
        <f>SUM(K43:L43)</f>
        <v>0</v>
      </c>
      <c r="N43" s="12"/>
      <c r="O43" s="5">
        <f>SUM(M43:N43)</f>
        <v>0</v>
      </c>
      <c r="P43" s="11">
        <f>P44</f>
        <v>0</v>
      </c>
      <c r="Q43" s="11"/>
      <c r="R43" s="11"/>
      <c r="S43" s="11">
        <f>S44</f>
        <v>0</v>
      </c>
      <c r="T43" s="6">
        <f>T44</f>
        <v>0</v>
      </c>
      <c r="U43" s="6">
        <f>U44</f>
        <v>0</v>
      </c>
    </row>
    <row r="44" spans="1:21" s="10" customFormat="1" ht="45" hidden="1" customHeight="1" x14ac:dyDescent="0.25">
      <c r="A44" s="16" t="s">
        <v>34</v>
      </c>
      <c r="B44" s="15" t="s">
        <v>33</v>
      </c>
      <c r="C44" s="14">
        <v>0</v>
      </c>
      <c r="D44" s="13"/>
      <c r="E44" s="5">
        <f>SUM(C44+D44)</f>
        <v>0</v>
      </c>
      <c r="F44" s="13"/>
      <c r="G44" s="5">
        <f>SUM(E44:F44)</f>
        <v>0</v>
      </c>
      <c r="H44" s="13"/>
      <c r="I44" s="5">
        <f>SUM(G44:H44)</f>
        <v>0</v>
      </c>
      <c r="J44" s="13"/>
      <c r="K44" s="5">
        <f>SUM(I44:J44)</f>
        <v>0</v>
      </c>
      <c r="L44" s="12"/>
      <c r="M44" s="5">
        <f>SUM(K44:L44)</f>
        <v>0</v>
      </c>
      <c r="N44" s="12"/>
      <c r="O44" s="5">
        <f>SUM(M44:N44)</f>
        <v>0</v>
      </c>
      <c r="P44" s="11">
        <v>0</v>
      </c>
      <c r="Q44" s="11"/>
      <c r="R44" s="11"/>
      <c r="S44" s="11">
        <v>0</v>
      </c>
      <c r="T44" s="6">
        <v>0</v>
      </c>
      <c r="U44" s="6">
        <v>0</v>
      </c>
    </row>
    <row r="45" spans="1:21" s="10" customFormat="1" ht="15" hidden="1" customHeight="1" x14ac:dyDescent="0.25">
      <c r="A45" s="16" t="s">
        <v>32</v>
      </c>
      <c r="B45" s="15" t="s">
        <v>31</v>
      </c>
      <c r="C45" s="14">
        <v>0</v>
      </c>
      <c r="D45" s="13"/>
      <c r="E45" s="5">
        <f>SUM(C45+D45)</f>
        <v>0</v>
      </c>
      <c r="F45" s="13"/>
      <c r="G45" s="5">
        <f>SUM(E45:F45)</f>
        <v>0</v>
      </c>
      <c r="H45" s="13"/>
      <c r="I45" s="5">
        <f>SUM(G45:H45)</f>
        <v>0</v>
      </c>
      <c r="J45" s="13"/>
      <c r="K45" s="5">
        <f>SUM(I45:J45)</f>
        <v>0</v>
      </c>
      <c r="L45" s="12"/>
      <c r="M45" s="5">
        <f>SUM(K45:L45)</f>
        <v>0</v>
      </c>
      <c r="N45" s="12"/>
      <c r="O45" s="5">
        <f>SUM(M45:N45)</f>
        <v>0</v>
      </c>
      <c r="P45" s="11">
        <v>0</v>
      </c>
      <c r="Q45" s="11"/>
      <c r="R45" s="11"/>
      <c r="S45" s="11">
        <v>0</v>
      </c>
      <c r="T45" s="6">
        <v>0</v>
      </c>
      <c r="U45" s="6">
        <v>0</v>
      </c>
    </row>
    <row r="46" spans="1:21" s="10" customFormat="1" ht="30" hidden="1" customHeight="1" x14ac:dyDescent="0.25">
      <c r="A46" s="16" t="s">
        <v>30</v>
      </c>
      <c r="B46" s="15" t="s">
        <v>29</v>
      </c>
      <c r="C46" s="14">
        <v>0</v>
      </c>
      <c r="D46" s="13"/>
      <c r="E46" s="5">
        <f>SUM(C46+D46)</f>
        <v>0</v>
      </c>
      <c r="F46" s="13"/>
      <c r="G46" s="5">
        <f>SUM(E46:F46)</f>
        <v>0</v>
      </c>
      <c r="H46" s="13"/>
      <c r="I46" s="5">
        <f>SUM(G46:H46)</f>
        <v>0</v>
      </c>
      <c r="J46" s="13"/>
      <c r="K46" s="5">
        <f>SUM(I46:J46)</f>
        <v>0</v>
      </c>
      <c r="L46" s="12"/>
      <c r="M46" s="5">
        <f>SUM(K46:L46)</f>
        <v>0</v>
      </c>
      <c r="N46" s="12"/>
      <c r="O46" s="5">
        <f>SUM(M46:N46)</f>
        <v>0</v>
      </c>
      <c r="P46" s="11">
        <v>0</v>
      </c>
      <c r="Q46" s="11"/>
      <c r="R46" s="11"/>
      <c r="S46" s="11">
        <v>0</v>
      </c>
      <c r="T46" s="6">
        <v>0</v>
      </c>
      <c r="U46" s="6">
        <v>0</v>
      </c>
    </row>
    <row r="47" spans="1:21" s="10" customFormat="1" ht="30" hidden="1" customHeight="1" x14ac:dyDescent="0.25">
      <c r="A47" s="16" t="s">
        <v>28</v>
      </c>
      <c r="B47" s="15" t="s">
        <v>27</v>
      </c>
      <c r="C47" s="14">
        <v>0</v>
      </c>
      <c r="D47" s="13"/>
      <c r="E47" s="5">
        <f>SUM(C47+D47)</f>
        <v>0</v>
      </c>
      <c r="F47" s="13"/>
      <c r="G47" s="5">
        <f>SUM(E47:F47)</f>
        <v>0</v>
      </c>
      <c r="H47" s="13"/>
      <c r="I47" s="5">
        <f>SUM(G47:H47)</f>
        <v>0</v>
      </c>
      <c r="J47" s="13"/>
      <c r="K47" s="5">
        <f>SUM(I47:J47)</f>
        <v>0</v>
      </c>
      <c r="L47" s="12"/>
      <c r="M47" s="5">
        <f>SUM(K47:L47)</f>
        <v>0</v>
      </c>
      <c r="N47" s="12"/>
      <c r="O47" s="5">
        <f>SUM(M47:N47)</f>
        <v>0</v>
      </c>
      <c r="P47" s="11">
        <v>0</v>
      </c>
      <c r="Q47" s="11"/>
      <c r="R47" s="11"/>
      <c r="S47" s="11">
        <v>0</v>
      </c>
      <c r="T47" s="6">
        <v>0</v>
      </c>
      <c r="U47" s="6">
        <v>0</v>
      </c>
    </row>
    <row r="48" spans="1:21" s="10" customFormat="1" x14ac:dyDescent="0.25">
      <c r="A48" s="21" t="s">
        <v>26</v>
      </c>
      <c r="B48" s="20" t="s">
        <v>25</v>
      </c>
      <c r="C48" s="19" t="e">
        <f>SUM(C49+#REF!)</f>
        <v>#REF!</v>
      </c>
      <c r="D48" s="19" t="e">
        <f>SUM(D49+#REF!)</f>
        <v>#REF!</v>
      </c>
      <c r="E48" s="5" t="e">
        <f>SUM(C48+D48)</f>
        <v>#REF!</v>
      </c>
      <c r="F48" s="19" t="e">
        <f>SUM(F49+#REF!)</f>
        <v>#REF!</v>
      </c>
      <c r="G48" s="5" t="e">
        <f>SUM(E48:F48)</f>
        <v>#REF!</v>
      </c>
      <c r="H48" s="19" t="e">
        <f>SUM(H49+#REF!)</f>
        <v>#REF!</v>
      </c>
      <c r="I48" s="5" t="e">
        <f>SUM(G48:H48)</f>
        <v>#REF!</v>
      </c>
      <c r="J48" s="19" t="e">
        <f>SUM(J49+#REF!)</f>
        <v>#REF!</v>
      </c>
      <c r="K48" s="5" t="e">
        <f>SUM(I48:J48)</f>
        <v>#REF!</v>
      </c>
      <c r="L48" s="19" t="e">
        <f>SUM(L49+#REF!)</f>
        <v>#REF!</v>
      </c>
      <c r="M48" s="5" t="e">
        <f>SUM(K48:L48)</f>
        <v>#REF!</v>
      </c>
      <c r="N48" s="19" t="e">
        <f>SUM(N49+#REF!)</f>
        <v>#REF!</v>
      </c>
      <c r="O48" s="5" t="e">
        <f>SUM(M48:N48)</f>
        <v>#REF!</v>
      </c>
      <c r="P48" s="4" t="e">
        <f>SUM(P49+#REF!)</f>
        <v>#REF!</v>
      </c>
      <c r="Q48" s="4" t="e">
        <f>SUM(Q49+#REF!)</f>
        <v>#REF!</v>
      </c>
      <c r="R48" s="4">
        <f>R55+R58</f>
        <v>0</v>
      </c>
      <c r="S48" s="4" t="e">
        <f>SUM(S49+#REF!)</f>
        <v>#REF!</v>
      </c>
      <c r="T48" s="7" t="e">
        <f>SUM(T49+#REF!)</f>
        <v>#REF!</v>
      </c>
      <c r="U48" s="4">
        <f>U55+U58</f>
        <v>0</v>
      </c>
    </row>
    <row r="49" spans="1:21" s="10" customFormat="1" hidden="1" x14ac:dyDescent="0.25">
      <c r="A49" s="16" t="s">
        <v>24</v>
      </c>
      <c r="B49" s="15" t="s">
        <v>23</v>
      </c>
      <c r="C49" s="14">
        <f>C53+C50</f>
        <v>-3379739.2</v>
      </c>
      <c r="D49" s="14">
        <f>D53+D50</f>
        <v>0</v>
      </c>
      <c r="E49" s="5">
        <f>SUM(C49+D49)</f>
        <v>-3379739.2</v>
      </c>
      <c r="F49" s="14">
        <f>F53+F50</f>
        <v>0</v>
      </c>
      <c r="G49" s="5">
        <f>SUM(E49:F49)</f>
        <v>-3379739.2</v>
      </c>
      <c r="H49" s="14">
        <f>H53+H50</f>
        <v>0</v>
      </c>
      <c r="I49" s="5">
        <f>SUM(G49:H49)</f>
        <v>-3379739.2</v>
      </c>
      <c r="J49" s="14">
        <f>J53+J50</f>
        <v>0</v>
      </c>
      <c r="K49" s="5">
        <f>SUM(I49:J49)</f>
        <v>-3379739.2</v>
      </c>
      <c r="L49" s="14">
        <f>L53+L50</f>
        <v>0</v>
      </c>
      <c r="M49" s="5">
        <f>SUM(K49:L49)</f>
        <v>-3379739.2</v>
      </c>
      <c r="N49" s="14">
        <f>N53+N50</f>
        <v>0</v>
      </c>
      <c r="O49" s="5">
        <f>SUM(M49:N49)</f>
        <v>-3379739.2</v>
      </c>
      <c r="P49" s="11">
        <f>P53+P50</f>
        <v>-5836424.4000000004</v>
      </c>
      <c r="Q49" s="11">
        <f>Q53+Q50</f>
        <v>0</v>
      </c>
      <c r="R49" s="11">
        <f>R53+R50</f>
        <v>-5908482.1000000006</v>
      </c>
      <c r="S49" s="11">
        <f>S53+S50</f>
        <v>-4875502.2</v>
      </c>
      <c r="T49" s="6">
        <f>T53+T50</f>
        <v>0</v>
      </c>
      <c r="U49" s="11">
        <f>U53+U50</f>
        <v>-5089090.6000000006</v>
      </c>
    </row>
    <row r="50" spans="1:21" s="10" customFormat="1" hidden="1" x14ac:dyDescent="0.25">
      <c r="A50" s="16" t="s">
        <v>22</v>
      </c>
      <c r="B50" s="15" t="s">
        <v>21</v>
      </c>
      <c r="C50" s="14">
        <f>C51</f>
        <v>0</v>
      </c>
      <c r="D50" s="14">
        <f>D51</f>
        <v>0</v>
      </c>
      <c r="E50" s="5">
        <f>SUM(C50+D50)</f>
        <v>0</v>
      </c>
      <c r="F50" s="14">
        <f>F51</f>
        <v>0</v>
      </c>
      <c r="G50" s="5">
        <f>SUM(E50:F50)</f>
        <v>0</v>
      </c>
      <c r="H50" s="14">
        <f>H51</f>
        <v>0</v>
      </c>
      <c r="I50" s="5">
        <f>SUM(G50:H50)</f>
        <v>0</v>
      </c>
      <c r="J50" s="14">
        <f>J51</f>
        <v>0</v>
      </c>
      <c r="K50" s="5">
        <f>SUM(I50:J50)</f>
        <v>0</v>
      </c>
      <c r="L50" s="14">
        <f>L51</f>
        <v>0</v>
      </c>
      <c r="M50" s="5">
        <f>SUM(K50:L50)</f>
        <v>0</v>
      </c>
      <c r="N50" s="14">
        <f>N51</f>
        <v>0</v>
      </c>
      <c r="O50" s="5">
        <f>SUM(M50:N50)</f>
        <v>0</v>
      </c>
      <c r="P50" s="11">
        <f>P51</f>
        <v>0</v>
      </c>
      <c r="Q50" s="11">
        <f>Q51</f>
        <v>0</v>
      </c>
      <c r="R50" s="11">
        <f>R51</f>
        <v>0</v>
      </c>
      <c r="S50" s="11">
        <f>S51</f>
        <v>0</v>
      </c>
      <c r="T50" s="6">
        <f>T51</f>
        <v>0</v>
      </c>
      <c r="U50" s="11">
        <f>U51</f>
        <v>0</v>
      </c>
    </row>
    <row r="51" spans="1:21" s="10" customFormat="1" ht="27.6" hidden="1" x14ac:dyDescent="0.25">
      <c r="A51" s="16" t="s">
        <v>20</v>
      </c>
      <c r="B51" s="15" t="s">
        <v>19</v>
      </c>
      <c r="C51" s="14">
        <f>C52</f>
        <v>0</v>
      </c>
      <c r="D51" s="14">
        <f>D52</f>
        <v>0</v>
      </c>
      <c r="E51" s="5">
        <f>SUM(C51+D51)</f>
        <v>0</v>
      </c>
      <c r="F51" s="14">
        <f>F52</f>
        <v>0</v>
      </c>
      <c r="G51" s="5">
        <f>SUM(E51:F51)</f>
        <v>0</v>
      </c>
      <c r="H51" s="14">
        <f>H52</f>
        <v>0</v>
      </c>
      <c r="I51" s="5">
        <f>SUM(G51:H51)</f>
        <v>0</v>
      </c>
      <c r="J51" s="14">
        <f>J52</f>
        <v>0</v>
      </c>
      <c r="K51" s="5">
        <f>SUM(I51:J51)</f>
        <v>0</v>
      </c>
      <c r="L51" s="14">
        <f>L52</f>
        <v>0</v>
      </c>
      <c r="M51" s="5">
        <f>SUM(K51:L51)</f>
        <v>0</v>
      </c>
      <c r="N51" s="14">
        <f>N52</f>
        <v>0</v>
      </c>
      <c r="O51" s="5">
        <f>SUM(M51:N51)</f>
        <v>0</v>
      </c>
      <c r="P51" s="11">
        <f>P52</f>
        <v>0</v>
      </c>
      <c r="Q51" s="11">
        <f>Q52</f>
        <v>0</v>
      </c>
      <c r="R51" s="11">
        <f>R52</f>
        <v>0</v>
      </c>
      <c r="S51" s="11">
        <f>S52</f>
        <v>0</v>
      </c>
      <c r="T51" s="6">
        <f>T52</f>
        <v>0</v>
      </c>
      <c r="U51" s="11">
        <f>U52</f>
        <v>0</v>
      </c>
    </row>
    <row r="52" spans="1:21" s="10" customFormat="1" ht="27.6" hidden="1" x14ac:dyDescent="0.25">
      <c r="A52" s="16" t="s">
        <v>18</v>
      </c>
      <c r="B52" s="15" t="s">
        <v>17</v>
      </c>
      <c r="C52" s="14">
        <v>0</v>
      </c>
      <c r="D52" s="13"/>
      <c r="E52" s="5">
        <f>SUM(C52+D52)</f>
        <v>0</v>
      </c>
      <c r="F52" s="13"/>
      <c r="G52" s="5">
        <f>SUM(E52:F52)</f>
        <v>0</v>
      </c>
      <c r="H52" s="13"/>
      <c r="I52" s="5">
        <f>SUM(G52:H52)</f>
        <v>0</v>
      </c>
      <c r="J52" s="13"/>
      <c r="K52" s="5">
        <f>SUM(I52:J52)</f>
        <v>0</v>
      </c>
      <c r="L52" s="12"/>
      <c r="M52" s="5">
        <f>SUM(K52:L52)</f>
        <v>0</v>
      </c>
      <c r="N52" s="12"/>
      <c r="O52" s="5">
        <f>SUM(M52:N52)</f>
        <v>0</v>
      </c>
      <c r="P52" s="11">
        <v>0</v>
      </c>
      <c r="Q52" s="11">
        <v>0</v>
      </c>
      <c r="R52" s="11">
        <v>0</v>
      </c>
      <c r="S52" s="11">
        <v>0</v>
      </c>
      <c r="T52" s="6">
        <v>0</v>
      </c>
      <c r="U52" s="11">
        <v>0</v>
      </c>
    </row>
    <row r="53" spans="1:21" s="10" customFormat="1" hidden="1" x14ac:dyDescent="0.25">
      <c r="A53" s="16" t="s">
        <v>16</v>
      </c>
      <c r="B53" s="15" t="s">
        <v>15</v>
      </c>
      <c r="C53" s="14">
        <f>C54</f>
        <v>-3379739.2</v>
      </c>
      <c r="D53" s="18">
        <f>D54</f>
        <v>0</v>
      </c>
      <c r="E53" s="5">
        <f>SUM(C53+D53)</f>
        <v>-3379739.2</v>
      </c>
      <c r="F53" s="18">
        <f>F54</f>
        <v>0</v>
      </c>
      <c r="G53" s="5">
        <f>SUM(E53:F53)</f>
        <v>-3379739.2</v>
      </c>
      <c r="H53" s="18">
        <f>H54</f>
        <v>0</v>
      </c>
      <c r="I53" s="5">
        <f>SUM(G53:H53)</f>
        <v>-3379739.2</v>
      </c>
      <c r="J53" s="18">
        <f>J54</f>
        <v>0</v>
      </c>
      <c r="K53" s="5">
        <f>SUM(I53:J53)</f>
        <v>-3379739.2</v>
      </c>
      <c r="L53" s="14">
        <f>L54</f>
        <v>0</v>
      </c>
      <c r="M53" s="5">
        <f>SUM(K53:L53)</f>
        <v>-3379739.2</v>
      </c>
      <c r="N53" s="14">
        <f>N54</f>
        <v>0</v>
      </c>
      <c r="O53" s="5">
        <f>SUM(M53:N53)</f>
        <v>-3379739.2</v>
      </c>
      <c r="P53" s="11">
        <f>P54</f>
        <v>-5836424.4000000004</v>
      </c>
      <c r="Q53" s="11">
        <f>Q54</f>
        <v>0</v>
      </c>
      <c r="R53" s="11">
        <f>R54</f>
        <v>-5908482.1000000006</v>
      </c>
      <c r="S53" s="11">
        <f>S54</f>
        <v>-4875502.2</v>
      </c>
      <c r="T53" s="6">
        <f>T54</f>
        <v>0</v>
      </c>
      <c r="U53" s="11">
        <f>U54</f>
        <v>-5089090.6000000006</v>
      </c>
    </row>
    <row r="54" spans="1:21" s="10" customFormat="1" hidden="1" x14ac:dyDescent="0.25">
      <c r="A54" s="16" t="s">
        <v>14</v>
      </c>
      <c r="B54" s="15" t="s">
        <v>13</v>
      </c>
      <c r="C54" s="14">
        <f>C55</f>
        <v>-3379739.2</v>
      </c>
      <c r="D54" s="18">
        <f>D55</f>
        <v>0</v>
      </c>
      <c r="E54" s="5">
        <f>SUM(C54+D54)</f>
        <v>-3379739.2</v>
      </c>
      <c r="F54" s="18">
        <f>F55</f>
        <v>0</v>
      </c>
      <c r="G54" s="5">
        <f>SUM(E54:F54)</f>
        <v>-3379739.2</v>
      </c>
      <c r="H54" s="18">
        <f>H55</f>
        <v>0</v>
      </c>
      <c r="I54" s="5">
        <f>SUM(G54:H54)</f>
        <v>-3379739.2</v>
      </c>
      <c r="J54" s="18">
        <f>J55</f>
        <v>0</v>
      </c>
      <c r="K54" s="5">
        <f>SUM(I54:J54)</f>
        <v>-3379739.2</v>
      </c>
      <c r="L54" s="14">
        <f>L55</f>
        <v>0</v>
      </c>
      <c r="M54" s="5">
        <f>SUM(K54:L54)</f>
        <v>-3379739.2</v>
      </c>
      <c r="N54" s="14">
        <f>N55</f>
        <v>0</v>
      </c>
      <c r="O54" s="5">
        <f>SUM(M54:N54)</f>
        <v>-3379739.2</v>
      </c>
      <c r="P54" s="11">
        <f>P55</f>
        <v>-5836424.4000000004</v>
      </c>
      <c r="Q54" s="11">
        <f>Q55</f>
        <v>0</v>
      </c>
      <c r="R54" s="11">
        <f>R55</f>
        <v>-5908482.1000000006</v>
      </c>
      <c r="S54" s="11">
        <f>S55</f>
        <v>-4875502.2</v>
      </c>
      <c r="T54" s="6">
        <f>T55</f>
        <v>0</v>
      </c>
      <c r="U54" s="11">
        <f>U55</f>
        <v>-5089090.6000000006</v>
      </c>
    </row>
    <row r="55" spans="1:21" s="10" customFormat="1" ht="27.6" x14ac:dyDescent="0.25">
      <c r="A55" s="16" t="s">
        <v>12</v>
      </c>
      <c r="B55" s="15" t="s">
        <v>11</v>
      </c>
      <c r="C55" s="14">
        <v>-3379739.2</v>
      </c>
      <c r="D55" s="17"/>
      <c r="E55" s="5">
        <f>SUM(C55+D55)</f>
        <v>-3379739.2</v>
      </c>
      <c r="F55" s="17"/>
      <c r="G55" s="5">
        <f>SUM(E55:F55)</f>
        <v>-3379739.2</v>
      </c>
      <c r="H55" s="17"/>
      <c r="I55" s="5">
        <f>SUM(G55:H55)</f>
        <v>-3379739.2</v>
      </c>
      <c r="J55" s="17"/>
      <c r="K55" s="5">
        <f>SUM(I55:J55)</f>
        <v>-3379739.2</v>
      </c>
      <c r="L55" s="12"/>
      <c r="M55" s="5">
        <f>SUM(K55:L55)</f>
        <v>-3379739.2</v>
      </c>
      <c r="N55" s="12"/>
      <c r="O55" s="5">
        <f>SUM(M55:N55)</f>
        <v>-3379739.2</v>
      </c>
      <c r="P55" s="11">
        <f>-5574826.7-130314.5-131283.2</f>
        <v>-5836424.4000000004</v>
      </c>
      <c r="Q55" s="11"/>
      <c r="R55" s="11">
        <f>-5574826.7-R21</f>
        <v>-5908482.1000000006</v>
      </c>
      <c r="S55" s="11">
        <f>-4611419-131283.2-132800</f>
        <v>-4875502.2</v>
      </c>
      <c r="T55" s="6"/>
      <c r="U55" s="11">
        <f>-4608919.2-U21</f>
        <v>-5089090.6000000006</v>
      </c>
    </row>
    <row r="56" spans="1:21" s="10" customFormat="1" hidden="1" x14ac:dyDescent="0.25">
      <c r="A56" s="16" t="s">
        <v>5</v>
      </c>
      <c r="B56" s="15" t="s">
        <v>10</v>
      </c>
      <c r="C56" s="14">
        <f>C57-C59</f>
        <v>3379739.2</v>
      </c>
      <c r="D56" s="14">
        <f>D57-D59</f>
        <v>0</v>
      </c>
      <c r="E56" s="5">
        <f>SUM(C56+D56)</f>
        <v>3379739.2</v>
      </c>
      <c r="F56" s="14">
        <f>F57-F59</f>
        <v>0</v>
      </c>
      <c r="G56" s="5">
        <f>SUM(E56:F56)</f>
        <v>3379739.2</v>
      </c>
      <c r="H56" s="14">
        <f>H57-H59</f>
        <v>0</v>
      </c>
      <c r="I56" s="5">
        <f>SUM(G56:H56)</f>
        <v>3379739.2</v>
      </c>
      <c r="J56" s="14">
        <f>J57-J59</f>
        <v>0</v>
      </c>
      <c r="K56" s="5">
        <f>SUM(I56:J56)</f>
        <v>3379739.2</v>
      </c>
      <c r="L56" s="14">
        <f>L57-L59</f>
        <v>0</v>
      </c>
      <c r="M56" s="5">
        <f>SUM(K56:L56)</f>
        <v>3379739.2</v>
      </c>
      <c r="N56" s="14">
        <f>N57-N59</f>
        <v>0</v>
      </c>
      <c r="O56" s="5">
        <f>SUM(M56:N56)</f>
        <v>3379739.2</v>
      </c>
      <c r="P56" s="11">
        <f>SUM(P58+P60)</f>
        <v>0</v>
      </c>
      <c r="Q56" s="11"/>
      <c r="R56" s="11">
        <f>SUM(R58+R60)</f>
        <v>5908482.1000000006</v>
      </c>
      <c r="S56" s="11">
        <f>S57-S59</f>
        <v>0</v>
      </c>
      <c r="T56" s="11">
        <f>T57-T59</f>
        <v>0</v>
      </c>
      <c r="U56" s="11">
        <f>U57-U59</f>
        <v>5089090.6000000006</v>
      </c>
    </row>
    <row r="57" spans="1:21" s="10" customFormat="1" hidden="1" x14ac:dyDescent="0.25">
      <c r="A57" s="16" t="s">
        <v>9</v>
      </c>
      <c r="B57" s="15" t="s">
        <v>8</v>
      </c>
      <c r="C57" s="14">
        <f>SUM(C58)</f>
        <v>3379739.2</v>
      </c>
      <c r="D57" s="14">
        <f>SUM(D58)</f>
        <v>0</v>
      </c>
      <c r="E57" s="5">
        <f>SUM(C57+D57)</f>
        <v>3379739.2</v>
      </c>
      <c r="F57" s="14">
        <f>SUM(F58)</f>
        <v>0</v>
      </c>
      <c r="G57" s="5">
        <f>SUM(E57:F57)</f>
        <v>3379739.2</v>
      </c>
      <c r="H57" s="14">
        <f>SUM(H58)</f>
        <v>0</v>
      </c>
      <c r="I57" s="5">
        <f>SUM(G57:H57)</f>
        <v>3379739.2</v>
      </c>
      <c r="J57" s="14">
        <f>SUM(J58)</f>
        <v>0</v>
      </c>
      <c r="K57" s="5">
        <f>SUM(I57:J57)</f>
        <v>3379739.2</v>
      </c>
      <c r="L57" s="14">
        <f>SUM(L58)</f>
        <v>0</v>
      </c>
      <c r="M57" s="5">
        <f>SUM(K57:L57)</f>
        <v>3379739.2</v>
      </c>
      <c r="N57" s="14">
        <f>SUM(N58)</f>
        <v>0</v>
      </c>
      <c r="O57" s="5">
        <f>SUM(M57:N57)</f>
        <v>3379739.2</v>
      </c>
      <c r="P57" s="11">
        <f>SUM(P58)</f>
        <v>0</v>
      </c>
      <c r="Q57" s="11"/>
      <c r="R57" s="11">
        <f>SUM(R58)</f>
        <v>5908482.1000000006</v>
      </c>
      <c r="S57" s="11">
        <f>SUM(S58)</f>
        <v>0</v>
      </c>
      <c r="T57" s="11">
        <f>SUM(T58)</f>
        <v>0</v>
      </c>
      <c r="U57" s="11">
        <f>SUM(U58)</f>
        <v>5089090.6000000006</v>
      </c>
    </row>
    <row r="58" spans="1:21" s="10" customFormat="1" ht="27.6" x14ac:dyDescent="0.25">
      <c r="A58" s="16" t="s">
        <v>7</v>
      </c>
      <c r="B58" s="15" t="s">
        <v>6</v>
      </c>
      <c r="C58" s="14">
        <v>3379739.2</v>
      </c>
      <c r="D58" s="17"/>
      <c r="E58" s="5">
        <f>SUM(C58+D58)</f>
        <v>3379739.2</v>
      </c>
      <c r="F58" s="17"/>
      <c r="G58" s="5">
        <f>SUM(E58:F58)</f>
        <v>3379739.2</v>
      </c>
      <c r="H58" s="17"/>
      <c r="I58" s="5">
        <f>SUM(G58:H58)</f>
        <v>3379739.2</v>
      </c>
      <c r="J58" s="17"/>
      <c r="K58" s="5">
        <f>SUM(I58:J58)</f>
        <v>3379739.2</v>
      </c>
      <c r="L58" s="12"/>
      <c r="M58" s="5">
        <f>SUM(K58:L58)</f>
        <v>3379739.2</v>
      </c>
      <c r="N58" s="12"/>
      <c r="O58" s="5">
        <f>SUM(M58:N58)</f>
        <v>3379739.2</v>
      </c>
      <c r="P58" s="11"/>
      <c r="Q58" s="11"/>
      <c r="R58" s="11">
        <f>5706109.9-R23-R28</f>
        <v>5908482.1000000006</v>
      </c>
      <c r="S58" s="11"/>
      <c r="T58" s="11"/>
      <c r="U58" s="11">
        <f>4744219-2499.8-U28-U23</f>
        <v>5089090.6000000006</v>
      </c>
    </row>
    <row r="59" spans="1:21" s="10" customFormat="1" hidden="1" x14ac:dyDescent="0.25">
      <c r="A59" s="16" t="s">
        <v>5</v>
      </c>
      <c r="B59" s="15" t="s">
        <v>4</v>
      </c>
      <c r="C59" s="14">
        <f>SUM(C60)</f>
        <v>0</v>
      </c>
      <c r="D59" s="14">
        <f>SUM(D60)</f>
        <v>0</v>
      </c>
      <c r="E59" s="5">
        <f>SUM(C59+D59)</f>
        <v>0</v>
      </c>
      <c r="F59" s="14">
        <f>SUM(F60)</f>
        <v>0</v>
      </c>
      <c r="G59" s="5">
        <f>SUM(E59:F59)</f>
        <v>0</v>
      </c>
      <c r="H59" s="14">
        <f>SUM(H60)</f>
        <v>0</v>
      </c>
      <c r="I59" s="5">
        <f>SUM(G59:H59)</f>
        <v>0</v>
      </c>
      <c r="J59" s="14">
        <f>SUM(J60)</f>
        <v>0</v>
      </c>
      <c r="K59" s="5">
        <f>SUM(I59:J59)</f>
        <v>0</v>
      </c>
      <c r="L59" s="14">
        <f>SUM(L60)</f>
        <v>0</v>
      </c>
      <c r="M59" s="5">
        <f>SUM(K59:L59)</f>
        <v>0</v>
      </c>
      <c r="N59" s="14">
        <f>SUM(N60)</f>
        <v>0</v>
      </c>
      <c r="O59" s="5">
        <f>SUM(M59:N59)</f>
        <v>0</v>
      </c>
      <c r="P59" s="11">
        <f>SUM(P60)</f>
        <v>0</v>
      </c>
      <c r="Q59" s="11"/>
      <c r="R59" s="11">
        <f>SUM(R60)</f>
        <v>0</v>
      </c>
      <c r="S59" s="11">
        <f>SUM(S60)</f>
        <v>0</v>
      </c>
      <c r="T59" s="11">
        <f>SUM(T60)</f>
        <v>0</v>
      </c>
      <c r="U59" s="11">
        <f>SUM(U60)</f>
        <v>0</v>
      </c>
    </row>
    <row r="60" spans="1:21" s="10" customFormat="1" ht="27.6" hidden="1" x14ac:dyDescent="0.25">
      <c r="A60" s="16" t="s">
        <v>3</v>
      </c>
      <c r="B60" s="15" t="s">
        <v>2</v>
      </c>
      <c r="C60" s="14">
        <v>0</v>
      </c>
      <c r="D60" s="13"/>
      <c r="E60" s="5">
        <f>SUM(C60+D60)</f>
        <v>0</v>
      </c>
      <c r="F60" s="13"/>
      <c r="G60" s="5">
        <f>SUM(E60:F60)</f>
        <v>0</v>
      </c>
      <c r="H60" s="13"/>
      <c r="I60" s="5">
        <f>SUM(G60:H60)</f>
        <v>0</v>
      </c>
      <c r="J60" s="13"/>
      <c r="K60" s="5">
        <f>SUM(I60:J60)</f>
        <v>0</v>
      </c>
      <c r="L60" s="12"/>
      <c r="M60" s="5">
        <f>SUM(K60:L60)</f>
        <v>0</v>
      </c>
      <c r="N60" s="12"/>
      <c r="O60" s="5">
        <f>SUM(M60:N60)</f>
        <v>0</v>
      </c>
      <c r="P60" s="11"/>
      <c r="Q60" s="11"/>
      <c r="R60" s="11">
        <v>0</v>
      </c>
      <c r="S60" s="11">
        <v>0</v>
      </c>
      <c r="T60" s="11">
        <v>0</v>
      </c>
      <c r="U60" s="11">
        <v>0</v>
      </c>
    </row>
    <row r="61" spans="1:21" ht="26.25" customHeight="1" x14ac:dyDescent="0.25">
      <c r="A61" s="9" t="s">
        <v>1</v>
      </c>
      <c r="B61" s="8" t="s">
        <v>0</v>
      </c>
      <c r="C61" s="7" t="e">
        <f>C13+C48</f>
        <v>#REF!</v>
      </c>
      <c r="D61" s="7" t="e">
        <f>D13+D48</f>
        <v>#REF!</v>
      </c>
      <c r="E61" s="5" t="e">
        <f>SUM(C61+D61)</f>
        <v>#REF!</v>
      </c>
      <c r="F61" s="6" t="e">
        <f>F13+F48</f>
        <v>#REF!</v>
      </c>
      <c r="G61" s="5" t="e">
        <f>SUM(E61:F61)</f>
        <v>#REF!</v>
      </c>
      <c r="H61" s="6" t="e">
        <f>H13+H48</f>
        <v>#REF!</v>
      </c>
      <c r="I61" s="5" t="e">
        <f>SUM(G61:H61)</f>
        <v>#REF!</v>
      </c>
      <c r="J61" s="6" t="e">
        <f>J13+J48</f>
        <v>#REF!</v>
      </c>
      <c r="K61" s="5" t="e">
        <f>SUM(I61:J61)</f>
        <v>#REF!</v>
      </c>
      <c r="L61" s="6" t="e">
        <f>L13+L48</f>
        <v>#REF!</v>
      </c>
      <c r="M61" s="5" t="e">
        <f>SUM(K61:L61)</f>
        <v>#REF!</v>
      </c>
      <c r="N61" s="6" t="e">
        <f>N13+N48</f>
        <v>#REF!</v>
      </c>
      <c r="O61" s="5" t="e">
        <f>SUM(M61:N61)</f>
        <v>#REF!</v>
      </c>
      <c r="P61" s="4" t="e">
        <f>P13+P48</f>
        <v>#REF!</v>
      </c>
      <c r="Q61" s="4"/>
      <c r="R61" s="4">
        <f>R13+R48</f>
        <v>131283.20000000001</v>
      </c>
      <c r="S61" s="4" t="e">
        <f>S13+S48</f>
        <v>#REF!</v>
      </c>
      <c r="T61" s="4" t="e">
        <f>T13+T48</f>
        <v>#REF!</v>
      </c>
      <c r="U61" s="4">
        <f>U13+U48</f>
        <v>132800</v>
      </c>
    </row>
    <row r="67" spans="1:1" x14ac:dyDescent="0.25">
      <c r="A67" s="3"/>
    </row>
    <row r="68" spans="1:1" x14ac:dyDescent="0.25">
      <c r="A68" s="3"/>
    </row>
  </sheetData>
  <mergeCells count="22">
    <mergeCell ref="N10:N11"/>
    <mergeCell ref="O10:O11"/>
    <mergeCell ref="A6:U7"/>
    <mergeCell ref="R10:R11"/>
    <mergeCell ref="A10:A11"/>
    <mergeCell ref="B10:B11"/>
    <mergeCell ref="C10:C11"/>
    <mergeCell ref="D10:D11"/>
    <mergeCell ref="E10:E11"/>
    <mergeCell ref="T10:T11"/>
    <mergeCell ref="U10:U11"/>
    <mergeCell ref="S10:S11"/>
    <mergeCell ref="Q10:Q11"/>
    <mergeCell ref="F10:F11"/>
    <mergeCell ref="G10:G11"/>
    <mergeCell ref="H10:H11"/>
    <mergeCell ref="I10:I11"/>
    <mergeCell ref="P10:P11"/>
    <mergeCell ref="J10:J11"/>
    <mergeCell ref="K10:K11"/>
    <mergeCell ref="L10:L11"/>
    <mergeCell ref="M10:M11"/>
  </mergeCells>
  <pageMargins left="0.94488188976377963" right="0.19685039370078741" top="0.27559055118110237" bottom="0.15748031496062992" header="0.15748031496062992" footer="0.15748031496062992"/>
  <pageSetup paperSize="9" scale="68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пр7</vt:lpstr>
      <vt:lpstr>пр7!Область_печати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Рянская Елена Сергеевна</dc:creator>
  <cp:lastModifiedBy>Рянская Елена Сергеевна</cp:lastModifiedBy>
  <dcterms:created xsi:type="dcterms:W3CDTF">2022-12-23T10:31:14Z</dcterms:created>
  <dcterms:modified xsi:type="dcterms:W3CDTF">2022-12-23T10:32:44Z</dcterms:modified>
</cp:coreProperties>
</file>