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ai-d\YandexDisk\Рабочий\СайтДепфин\2Разместить\Решение Думы города №42 от 12.12.2025\"/>
    </mc:Choice>
  </mc:AlternateContent>
  <xr:revisionPtr revIDLastSave="0" documentId="13_ncr:1_{D65071FB-B7A6-44DE-899C-7FF4C70D4C95}" xr6:coauthVersionLast="47" xr6:coauthVersionMax="47" xr10:uidLastSave="{00000000-0000-0000-0000-000000000000}"/>
  <bookViews>
    <workbookView xWindow="1740" yWindow="1740" windowWidth="14400" windowHeight="8310" xr2:uid="{00000000-000D-0000-FFFF-FFFF00000000}"/>
  </bookViews>
  <sheets>
    <sheet name="пр11" sheetId="1" r:id="rId1"/>
  </sheets>
  <definedNames>
    <definedName name="_xlnm.Print_Area" localSheetId="0">пр11!$A$1:$E$63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 l="1"/>
  <c r="D61" i="1"/>
  <c r="C61" i="1"/>
  <c r="E60" i="1"/>
  <c r="D60" i="1"/>
  <c r="D59" i="1" s="1"/>
  <c r="C60" i="1"/>
  <c r="E59" i="1"/>
  <c r="E58" i="1" s="1"/>
  <c r="C59" i="1"/>
  <c r="C58" i="1" s="1"/>
  <c r="E56" i="1"/>
  <c r="E55" i="1" s="1"/>
  <c r="E54" i="1" s="1"/>
  <c r="D56" i="1"/>
  <c r="D55" i="1" s="1"/>
  <c r="C56" i="1"/>
  <c r="C55" i="1" s="1"/>
  <c r="C54" i="1" s="1"/>
  <c r="E53" i="1"/>
  <c r="D53" i="1"/>
  <c r="E52" i="1"/>
  <c r="E51" i="1" s="1"/>
  <c r="D52" i="1"/>
  <c r="D51" i="1"/>
  <c r="D47" i="1" s="1"/>
  <c r="E49" i="1"/>
  <c r="E48" i="1" s="1"/>
  <c r="D49" i="1"/>
  <c r="C49" i="1"/>
  <c r="C48" i="1" s="1"/>
  <c r="D48" i="1"/>
  <c r="E41" i="1"/>
  <c r="E40" i="1" s="1"/>
  <c r="D41" i="1"/>
  <c r="D40" i="1" s="1"/>
  <c r="C41" i="1"/>
  <c r="C40" i="1" s="1"/>
  <c r="E38" i="1"/>
  <c r="E35" i="1" s="1"/>
  <c r="E34" i="1" s="1"/>
  <c r="D38" i="1"/>
  <c r="C38" i="1"/>
  <c r="C35" i="1" s="1"/>
  <c r="C34" i="1" s="1"/>
  <c r="E36" i="1"/>
  <c r="D36" i="1"/>
  <c r="D35" i="1" s="1"/>
  <c r="D34" i="1" s="1"/>
  <c r="C36" i="1"/>
  <c r="E32" i="1"/>
  <c r="E31" i="1" s="1"/>
  <c r="D32" i="1"/>
  <c r="C32" i="1"/>
  <c r="C31" i="1" s="1"/>
  <c r="D31" i="1"/>
  <c r="E29" i="1"/>
  <c r="E28" i="1" s="1"/>
  <c r="D29" i="1"/>
  <c r="D28" i="1" s="1"/>
  <c r="C29" i="1"/>
  <c r="C28" i="1" s="1"/>
  <c r="F26" i="1"/>
  <c r="E25" i="1"/>
  <c r="D25" i="1"/>
  <c r="C25" i="1"/>
  <c r="E23" i="1"/>
  <c r="E22" i="1" s="1"/>
  <c r="D23" i="1"/>
  <c r="D22" i="1" s="1"/>
  <c r="C23" i="1"/>
  <c r="C22" i="1"/>
  <c r="E20" i="1"/>
  <c r="E17" i="1" s="1"/>
  <c r="D20" i="1"/>
  <c r="C20" i="1"/>
  <c r="C19" i="1"/>
  <c r="C18" i="1" s="1"/>
  <c r="C17" i="1" s="1"/>
  <c r="E18" i="1"/>
  <c r="D18" i="1"/>
  <c r="D17" i="1" s="1"/>
  <c r="E15" i="1"/>
  <c r="D15" i="1"/>
  <c r="C15" i="1"/>
  <c r="E14" i="1"/>
  <c r="E12" i="1" s="1"/>
  <c r="E11" i="1" s="1"/>
  <c r="D14" i="1"/>
  <c r="C14" i="1"/>
  <c r="C12" i="1" s="1"/>
  <c r="D12" i="1"/>
  <c r="E47" i="1" l="1"/>
  <c r="E46" i="1" s="1"/>
  <c r="C27" i="1"/>
  <c r="D27" i="1"/>
  <c r="D11" i="1"/>
  <c r="E63" i="1"/>
  <c r="E27" i="1"/>
  <c r="C53" i="1"/>
  <c r="C52" i="1" s="1"/>
  <c r="C51" i="1" s="1"/>
  <c r="C47" i="1" s="1"/>
  <c r="C46" i="1" s="1"/>
  <c r="C11" i="1" s="1"/>
  <c r="D58" i="1"/>
  <c r="D54" i="1" s="1"/>
  <c r="D46" i="1" s="1"/>
  <c r="C63" i="1" l="1"/>
  <c r="D63" i="1"/>
</calcChain>
</file>

<file path=xl/sharedStrings.xml><?xml version="1.0" encoding="utf-8"?>
<sst xmlns="http://schemas.openxmlformats.org/spreadsheetml/2006/main" count="127" uniqueCount="120">
  <si>
    <t>Приложение 11</t>
  </si>
  <si>
    <t>Приложение 12</t>
  </si>
  <si>
    <t xml:space="preserve">к решению Думы </t>
  </si>
  <si>
    <t>города Мегиона</t>
  </si>
  <si>
    <t>от "12" _12_ 2025 № 42</t>
  </si>
  <si>
    <t>от "__ "______2021 № ____</t>
  </si>
  <si>
    <t>Источники внутреннего финансирования дефицита бюджета городского округа Мегион Ханты-Мансийского автономного округа – Югры на 2026 год</t>
  </si>
  <si>
    <t xml:space="preserve"> Наименование показателя</t>
  </si>
  <si>
    <t>Код источника финансирования по КИВФ, КИВнФ</t>
  </si>
  <si>
    <t>Сумма на 2026 год  (тыс.рублей)</t>
  </si>
  <si>
    <t>Сумма на 2024 год  (тыс.рублей)</t>
  </si>
  <si>
    <t>3</t>
  </si>
  <si>
    <t>4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</si>
  <si>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</si>
  <si>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</si>
  <si>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</si>
  <si>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</si>
  <si>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</si>
  <si>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</si>
  <si>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</si>
  <si>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</si>
  <si>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</si>
  <si>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</si>
  <si>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</si>
  <si>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</si>
  <si>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</si>
  <si>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</si>
  <si>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</si>
  <si>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</si>
  <si>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</si>
  <si>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</si>
  <si>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000 01 02 00 00 04 0000 710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</si>
  <si>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</si>
  <si>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</si>
  <si>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</si>
  <si>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000 01 02 00 00 04 0000 810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</si>
  <si>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</si>
  <si>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</si>
  <si>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</si>
  <si>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</si>
  <si>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</si>
  <si>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000 01 03 01 00 04 0000 710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</si>
  <si>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</si>
  <si>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</si>
  <si>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</si>
  <si>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000 01 03 01 00 04 0000 810</t>
  </si>
  <si>
    <t>наши кредиты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</si>
  <si>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</si>
  <si>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</si>
  <si>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</si>
  <si>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</si>
  <si>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</si>
  <si>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</si>
  <si>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</si>
  <si>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</si>
  <si>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</si>
  <si>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</si>
  <si>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</si>
  <si>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</si>
  <si>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</si>
  <si>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</si>
  <si>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</si>
  <si>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</si>
  <si>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</si>
  <si>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</si>
  <si>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</si>
  <si>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</si>
  <si>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</si>
  <si>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</si>
  <si>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</si>
  <si>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</si>
  <si>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</si>
  <si>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</si>
  <si>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</si>
  <si>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</si>
  <si>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</si>
  <si>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</si>
  <si>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</si>
  <si>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</si>
  <si>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</si>
  <si>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</si>
  <si>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</si>
  <si>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</si>
  <si>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</si>
  <si>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</si>
  <si>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</si>
  <si>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</si>
  <si>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</si>
  <si>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</si>
  <si>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</si>
  <si>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</si>
  <si>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</si>
  <si>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</si>
  <si>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</si>
  <si>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</si>
  <si>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</si>
  <si>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</si>
  <si>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</si>
  <si>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</si>
  <si>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городских округов</t>
  </si>
  <si>
    <t>000 01 05 02 01 04 0000 510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</si>
  <si>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</si>
  <si>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</si>
  <si>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</si>
  <si>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</si>
  <si>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</si>
  <si>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</si>
  <si>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</si>
  <si>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</si>
  <si>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</si>
  <si>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</si>
  <si>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</si>
  <si>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</si>
  <si>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городских округов</t>
  </si>
  <si>
    <t>000 01 05 02 01 04 0000 610</t>
  </si>
  <si>
    <t>000 01 05 02 02 00 0000 620</t>
  </si>
  <si>
    <t>Уменьшение прочих остатков средств бюджетов, временно размещенных в ценных бумагах</t>
  </si>
  <si>
    <t>000 01 05 02 02 04 0000 620</t>
  </si>
  <si>
    <t>Источники финансирования дефицита бюджетов - всего</t>
  </si>
  <si>
    <t>000 90 00 00 00 00 0000 000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</si>
</sst>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scheme val="minor"/>
    </font>
    <font>
      <sz val="10"/>
      <name val="Arial"/>
    </font>
    <font>
      <sz val="11"/>
      <color theme="1"/>
      <name val="Times New Roman"/>
    </font>
    <font>
      <sz val="12"/>
      <color theme="1"/>
      <name val="Times New Roman"/>
    </font>
    <font>
      <sz val="10"/>
      <name val="Times New Roman"/>
    </font>
    <font>
      <sz val="10"/>
      <color theme="1"/>
      <name val="Times New Roman"/>
    </font>
    <font>
      <b/>
      <sz val="11"/>
      <name val="Times New Roman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 applyAlignment="1" applyProtection="1">
      <alignment horizontal="left"/>
      <protection hidden="1"/>
    </xf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2" fillId="2" borderId="0" xfId="0" applyFont="1" applyFill="1"/>
    <xf numFmtId="0" fontId="6" fillId="2" borderId="2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/>
    </xf>
    <xf numFmtId="4" fontId="2" fillId="2" borderId="0" xfId="0" applyNumberFormat="1" applyFont="1" applyFill="1"/>
    <xf numFmtId="0" fontId="2" fillId="0" borderId="0" xfId="0" applyFont="1" applyAlignment="1">
      <alignment horizontal="justify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0"/>
  <sheetViews>
    <sheetView tabSelected="1" view="pageBreakPreview" zoomScale="80" workbookViewId="0">
      <selection activeCell="C60" sqref="C60"/>
    </sheetView>
  </sheetViews>
  <sheetFormatPr defaultRowHeight="14" x14ac:dyDescent="0.3"/>
  <cols>
    <col min="1" max="1" width="64.453125" style="1" customWidth="1"/>
    <col min="2" max="2" width="29.7265625" style="1" customWidth="1"/>
    <col min="3" max="3" width="21.54296875" style="1" customWidth="1"/>
    <col min="4" max="4" width="17.81640625" style="1" hidden="1" customWidth="1"/>
    <col min="5" max="5" width="18" style="1" hidden="1" customWidth="1"/>
    <col min="6" max="6" width="44.81640625" style="1" hidden="1" customWidth="1"/>
    <col min="7" max="10" width="0" style="1" hidden="1" customWidth="1"/>
    <col min="11" max="11" width="35.7265625" style="1" customWidth="1"/>
    <col min="12" max="234" width="9.1796875" style="1"/>
    <col min="235" max="235" width="67" style="1" customWidth="1"/>
    <col min="236" max="236" width="29.7265625" style="1" customWidth="1"/>
    <col min="237" max="237" width="20.7265625" style="1" customWidth="1"/>
    <col min="238" max="239" width="0" style="1" hidden="1" customWidth="1"/>
    <col min="240" max="490" width="9.1796875" style="1"/>
    <col min="491" max="491" width="67" style="1" customWidth="1"/>
    <col min="492" max="492" width="29.7265625" style="1" customWidth="1"/>
    <col min="493" max="493" width="20.7265625" style="1" customWidth="1"/>
    <col min="494" max="495" width="0" style="1" hidden="1" customWidth="1"/>
    <col min="496" max="746" width="9.1796875" style="1"/>
    <col min="747" max="747" width="67" style="1" customWidth="1"/>
    <col min="748" max="748" width="29.7265625" style="1" customWidth="1"/>
    <col min="749" max="749" width="20.7265625" style="1" customWidth="1"/>
    <col min="750" max="751" width="0" style="1" hidden="1" customWidth="1"/>
    <col min="752" max="1002" width="9.1796875" style="1"/>
    <col min="1003" max="1003" width="67" style="1" customWidth="1"/>
    <col min="1004" max="1004" width="29.7265625" style="1" customWidth="1"/>
    <col min="1005" max="1005" width="20.7265625" style="1" customWidth="1"/>
    <col min="1006" max="1007" width="0" style="1" hidden="1" customWidth="1"/>
    <col min="1008" max="1258" width="9.1796875" style="1"/>
    <col min="1259" max="1259" width="67" style="1" customWidth="1"/>
    <col min="1260" max="1260" width="29.7265625" style="1" customWidth="1"/>
    <col min="1261" max="1261" width="20.7265625" style="1" customWidth="1"/>
    <col min="1262" max="1263" width="0" style="1" hidden="1" customWidth="1"/>
    <col min="1264" max="1514" width="9.1796875" style="1"/>
    <col min="1515" max="1515" width="67" style="1" customWidth="1"/>
    <col min="1516" max="1516" width="29.7265625" style="1" customWidth="1"/>
    <col min="1517" max="1517" width="20.7265625" style="1" customWidth="1"/>
    <col min="1518" max="1519" width="0" style="1" hidden="1" customWidth="1"/>
    <col min="1520" max="1770" width="9.1796875" style="1"/>
    <col min="1771" max="1771" width="67" style="1" customWidth="1"/>
    <col min="1772" max="1772" width="29.7265625" style="1" customWidth="1"/>
    <col min="1773" max="1773" width="20.7265625" style="1" customWidth="1"/>
    <col min="1774" max="1775" width="0" style="1" hidden="1" customWidth="1"/>
    <col min="1776" max="2026" width="9.1796875" style="1"/>
    <col min="2027" max="2027" width="67" style="1" customWidth="1"/>
    <col min="2028" max="2028" width="29.7265625" style="1" customWidth="1"/>
    <col min="2029" max="2029" width="20.7265625" style="1" customWidth="1"/>
    <col min="2030" max="2031" width="0" style="1" hidden="1" customWidth="1"/>
    <col min="2032" max="2282" width="9.1796875" style="1"/>
    <col min="2283" max="2283" width="67" style="1" customWidth="1"/>
    <col min="2284" max="2284" width="29.7265625" style="1" customWidth="1"/>
    <col min="2285" max="2285" width="20.7265625" style="1" customWidth="1"/>
    <col min="2286" max="2287" width="0" style="1" hidden="1" customWidth="1"/>
    <col min="2288" max="2538" width="9.1796875" style="1"/>
    <col min="2539" max="2539" width="67" style="1" customWidth="1"/>
    <col min="2540" max="2540" width="29.7265625" style="1" customWidth="1"/>
    <col min="2541" max="2541" width="20.7265625" style="1" customWidth="1"/>
    <col min="2542" max="2543" width="0" style="1" hidden="1" customWidth="1"/>
    <col min="2544" max="2794" width="9.1796875" style="1"/>
    <col min="2795" max="2795" width="67" style="1" customWidth="1"/>
    <col min="2796" max="2796" width="29.7265625" style="1" customWidth="1"/>
    <col min="2797" max="2797" width="20.7265625" style="1" customWidth="1"/>
    <col min="2798" max="2799" width="0" style="1" hidden="1" customWidth="1"/>
    <col min="2800" max="3050" width="9.1796875" style="1"/>
    <col min="3051" max="3051" width="67" style="1" customWidth="1"/>
    <col min="3052" max="3052" width="29.7265625" style="1" customWidth="1"/>
    <col min="3053" max="3053" width="20.7265625" style="1" customWidth="1"/>
    <col min="3054" max="3055" width="0" style="1" hidden="1" customWidth="1"/>
    <col min="3056" max="3306" width="9.1796875" style="1"/>
    <col min="3307" max="3307" width="67" style="1" customWidth="1"/>
    <col min="3308" max="3308" width="29.7265625" style="1" customWidth="1"/>
    <col min="3309" max="3309" width="20.7265625" style="1" customWidth="1"/>
    <col min="3310" max="3311" width="0" style="1" hidden="1" customWidth="1"/>
    <col min="3312" max="3562" width="9.1796875" style="1"/>
    <col min="3563" max="3563" width="67" style="1" customWidth="1"/>
    <col min="3564" max="3564" width="29.7265625" style="1" customWidth="1"/>
    <col min="3565" max="3565" width="20.7265625" style="1" customWidth="1"/>
    <col min="3566" max="3567" width="0" style="1" hidden="1" customWidth="1"/>
    <col min="3568" max="3818" width="9.1796875" style="1"/>
    <col min="3819" max="3819" width="67" style="1" customWidth="1"/>
    <col min="3820" max="3820" width="29.7265625" style="1" customWidth="1"/>
    <col min="3821" max="3821" width="20.7265625" style="1" customWidth="1"/>
    <col min="3822" max="3823" width="0" style="1" hidden="1" customWidth="1"/>
    <col min="3824" max="4074" width="9.1796875" style="1"/>
    <col min="4075" max="4075" width="67" style="1" customWidth="1"/>
    <col min="4076" max="4076" width="29.7265625" style="1" customWidth="1"/>
    <col min="4077" max="4077" width="20.7265625" style="1" customWidth="1"/>
    <col min="4078" max="4079" width="0" style="1" hidden="1" customWidth="1"/>
    <col min="4080" max="4330" width="9.1796875" style="1"/>
    <col min="4331" max="4331" width="67" style="1" customWidth="1"/>
    <col min="4332" max="4332" width="29.7265625" style="1" customWidth="1"/>
    <col min="4333" max="4333" width="20.7265625" style="1" customWidth="1"/>
    <col min="4334" max="4335" width="0" style="1" hidden="1" customWidth="1"/>
    <col min="4336" max="4586" width="9.1796875" style="1"/>
    <col min="4587" max="4587" width="67" style="1" customWidth="1"/>
    <col min="4588" max="4588" width="29.7265625" style="1" customWidth="1"/>
    <col min="4589" max="4589" width="20.7265625" style="1" customWidth="1"/>
    <col min="4590" max="4591" width="0" style="1" hidden="1" customWidth="1"/>
    <col min="4592" max="4842" width="9.1796875" style="1"/>
    <col min="4843" max="4843" width="67" style="1" customWidth="1"/>
    <col min="4844" max="4844" width="29.7265625" style="1" customWidth="1"/>
    <col min="4845" max="4845" width="20.7265625" style="1" customWidth="1"/>
    <col min="4846" max="4847" width="0" style="1" hidden="1" customWidth="1"/>
    <col min="4848" max="5098" width="9.1796875" style="1"/>
    <col min="5099" max="5099" width="67" style="1" customWidth="1"/>
    <col min="5100" max="5100" width="29.7265625" style="1" customWidth="1"/>
    <col min="5101" max="5101" width="20.7265625" style="1" customWidth="1"/>
    <col min="5102" max="5103" width="0" style="1" hidden="1" customWidth="1"/>
    <col min="5104" max="5354" width="9.1796875" style="1"/>
    <col min="5355" max="5355" width="67" style="1" customWidth="1"/>
    <col min="5356" max="5356" width="29.7265625" style="1" customWidth="1"/>
    <col min="5357" max="5357" width="20.7265625" style="1" customWidth="1"/>
    <col min="5358" max="5359" width="0" style="1" hidden="1" customWidth="1"/>
    <col min="5360" max="5610" width="9.1796875" style="1"/>
    <col min="5611" max="5611" width="67" style="1" customWidth="1"/>
    <col min="5612" max="5612" width="29.7265625" style="1" customWidth="1"/>
    <col min="5613" max="5613" width="20.7265625" style="1" customWidth="1"/>
    <col min="5614" max="5615" width="0" style="1" hidden="1" customWidth="1"/>
    <col min="5616" max="5866" width="9.1796875" style="1"/>
    <col min="5867" max="5867" width="67" style="1" customWidth="1"/>
    <col min="5868" max="5868" width="29.7265625" style="1" customWidth="1"/>
    <col min="5869" max="5869" width="20.7265625" style="1" customWidth="1"/>
    <col min="5870" max="5871" width="0" style="1" hidden="1" customWidth="1"/>
    <col min="5872" max="6122" width="9.1796875" style="1"/>
    <col min="6123" max="6123" width="67" style="1" customWidth="1"/>
    <col min="6124" max="6124" width="29.7265625" style="1" customWidth="1"/>
    <col min="6125" max="6125" width="20.7265625" style="1" customWidth="1"/>
    <col min="6126" max="6127" width="0" style="1" hidden="1" customWidth="1"/>
    <col min="6128" max="6378" width="9.1796875" style="1"/>
    <col min="6379" max="6379" width="67" style="1" customWidth="1"/>
    <col min="6380" max="6380" width="29.7265625" style="1" customWidth="1"/>
    <col min="6381" max="6381" width="20.7265625" style="1" customWidth="1"/>
    <col min="6382" max="6383" width="0" style="1" hidden="1" customWidth="1"/>
    <col min="6384" max="6634" width="9.1796875" style="1"/>
    <col min="6635" max="6635" width="67" style="1" customWidth="1"/>
    <col min="6636" max="6636" width="29.7265625" style="1" customWidth="1"/>
    <col min="6637" max="6637" width="20.7265625" style="1" customWidth="1"/>
    <col min="6638" max="6639" width="0" style="1" hidden="1" customWidth="1"/>
    <col min="6640" max="6890" width="9.1796875" style="1"/>
    <col min="6891" max="6891" width="67" style="1" customWidth="1"/>
    <col min="6892" max="6892" width="29.7265625" style="1" customWidth="1"/>
    <col min="6893" max="6893" width="20.7265625" style="1" customWidth="1"/>
    <col min="6894" max="6895" width="0" style="1" hidden="1" customWidth="1"/>
    <col min="6896" max="7146" width="9.1796875" style="1"/>
    <col min="7147" max="7147" width="67" style="1" customWidth="1"/>
    <col min="7148" max="7148" width="29.7265625" style="1" customWidth="1"/>
    <col min="7149" max="7149" width="20.7265625" style="1" customWidth="1"/>
    <col min="7150" max="7151" width="0" style="1" hidden="1" customWidth="1"/>
    <col min="7152" max="7402" width="9.1796875" style="1"/>
    <col min="7403" max="7403" width="67" style="1" customWidth="1"/>
    <col min="7404" max="7404" width="29.7265625" style="1" customWidth="1"/>
    <col min="7405" max="7405" width="20.7265625" style="1" customWidth="1"/>
    <col min="7406" max="7407" width="0" style="1" hidden="1" customWidth="1"/>
    <col min="7408" max="7658" width="9.1796875" style="1"/>
    <col min="7659" max="7659" width="67" style="1" customWidth="1"/>
    <col min="7660" max="7660" width="29.7265625" style="1" customWidth="1"/>
    <col min="7661" max="7661" width="20.7265625" style="1" customWidth="1"/>
    <col min="7662" max="7663" width="0" style="1" hidden="1" customWidth="1"/>
    <col min="7664" max="7914" width="9.1796875" style="1"/>
    <col min="7915" max="7915" width="67" style="1" customWidth="1"/>
    <col min="7916" max="7916" width="29.7265625" style="1" customWidth="1"/>
    <col min="7917" max="7917" width="20.7265625" style="1" customWidth="1"/>
    <col min="7918" max="7919" width="0" style="1" hidden="1" customWidth="1"/>
    <col min="7920" max="8170" width="9.1796875" style="1"/>
    <col min="8171" max="8171" width="67" style="1" customWidth="1"/>
    <col min="8172" max="8172" width="29.7265625" style="1" customWidth="1"/>
    <col min="8173" max="8173" width="20.7265625" style="1" customWidth="1"/>
    <col min="8174" max="8175" width="0" style="1" hidden="1" customWidth="1"/>
    <col min="8176" max="8426" width="9.1796875" style="1"/>
    <col min="8427" max="8427" width="67" style="1" customWidth="1"/>
    <col min="8428" max="8428" width="29.7265625" style="1" customWidth="1"/>
    <col min="8429" max="8429" width="20.7265625" style="1" customWidth="1"/>
    <col min="8430" max="8431" width="0" style="1" hidden="1" customWidth="1"/>
    <col min="8432" max="8682" width="9.1796875" style="1"/>
    <col min="8683" max="8683" width="67" style="1" customWidth="1"/>
    <col min="8684" max="8684" width="29.7265625" style="1" customWidth="1"/>
    <col min="8685" max="8685" width="20.7265625" style="1" customWidth="1"/>
    <col min="8686" max="8687" width="0" style="1" hidden="1" customWidth="1"/>
    <col min="8688" max="8938" width="9.1796875" style="1"/>
    <col min="8939" max="8939" width="67" style="1" customWidth="1"/>
    <col min="8940" max="8940" width="29.7265625" style="1" customWidth="1"/>
    <col min="8941" max="8941" width="20.7265625" style="1" customWidth="1"/>
    <col min="8942" max="8943" width="0" style="1" hidden="1" customWidth="1"/>
    <col min="8944" max="9194" width="9.1796875" style="1"/>
    <col min="9195" max="9195" width="67" style="1" customWidth="1"/>
    <col min="9196" max="9196" width="29.7265625" style="1" customWidth="1"/>
    <col min="9197" max="9197" width="20.7265625" style="1" customWidth="1"/>
    <col min="9198" max="9199" width="0" style="1" hidden="1" customWidth="1"/>
    <col min="9200" max="9450" width="9.1796875" style="1"/>
    <col min="9451" max="9451" width="67" style="1" customWidth="1"/>
    <col min="9452" max="9452" width="29.7265625" style="1" customWidth="1"/>
    <col min="9453" max="9453" width="20.7265625" style="1" customWidth="1"/>
    <col min="9454" max="9455" width="0" style="1" hidden="1" customWidth="1"/>
    <col min="9456" max="9706" width="9.1796875" style="1"/>
    <col min="9707" max="9707" width="67" style="1" customWidth="1"/>
    <col min="9708" max="9708" width="29.7265625" style="1" customWidth="1"/>
    <col min="9709" max="9709" width="20.7265625" style="1" customWidth="1"/>
    <col min="9710" max="9711" width="0" style="1" hidden="1" customWidth="1"/>
    <col min="9712" max="9962" width="9.1796875" style="1"/>
    <col min="9963" max="9963" width="67" style="1" customWidth="1"/>
    <col min="9964" max="9964" width="29.7265625" style="1" customWidth="1"/>
    <col min="9965" max="9965" width="20.7265625" style="1" customWidth="1"/>
    <col min="9966" max="9967" width="0" style="1" hidden="1" customWidth="1"/>
    <col min="9968" max="10218" width="9.1796875" style="1"/>
    <col min="10219" max="10219" width="67" style="1" customWidth="1"/>
    <col min="10220" max="10220" width="29.7265625" style="1" customWidth="1"/>
    <col min="10221" max="10221" width="20.7265625" style="1" customWidth="1"/>
    <col min="10222" max="10223" width="0" style="1" hidden="1" customWidth="1"/>
    <col min="10224" max="10474" width="9.1796875" style="1"/>
    <col min="10475" max="10475" width="67" style="1" customWidth="1"/>
    <col min="10476" max="10476" width="29.7265625" style="1" customWidth="1"/>
    <col min="10477" max="10477" width="20.7265625" style="1" customWidth="1"/>
    <col min="10478" max="10479" width="0" style="1" hidden="1" customWidth="1"/>
    <col min="10480" max="10730" width="9.1796875" style="1"/>
    <col min="10731" max="10731" width="67" style="1" customWidth="1"/>
    <col min="10732" max="10732" width="29.7265625" style="1" customWidth="1"/>
    <col min="10733" max="10733" width="20.7265625" style="1" customWidth="1"/>
    <col min="10734" max="10735" width="0" style="1" hidden="1" customWidth="1"/>
    <col min="10736" max="10986" width="9.1796875" style="1"/>
    <col min="10987" max="10987" width="67" style="1" customWidth="1"/>
    <col min="10988" max="10988" width="29.7265625" style="1" customWidth="1"/>
    <col min="10989" max="10989" width="20.7265625" style="1" customWidth="1"/>
    <col min="10990" max="10991" width="0" style="1" hidden="1" customWidth="1"/>
    <col min="10992" max="11242" width="9.1796875" style="1"/>
    <col min="11243" max="11243" width="67" style="1" customWidth="1"/>
    <col min="11244" max="11244" width="29.7265625" style="1" customWidth="1"/>
    <col min="11245" max="11245" width="20.7265625" style="1" customWidth="1"/>
    <col min="11246" max="11247" width="0" style="1" hidden="1" customWidth="1"/>
    <col min="11248" max="11498" width="9.1796875" style="1"/>
    <col min="11499" max="11499" width="67" style="1" customWidth="1"/>
    <col min="11500" max="11500" width="29.7265625" style="1" customWidth="1"/>
    <col min="11501" max="11501" width="20.7265625" style="1" customWidth="1"/>
    <col min="11502" max="11503" width="0" style="1" hidden="1" customWidth="1"/>
    <col min="11504" max="11754" width="9.1796875" style="1"/>
    <col min="11755" max="11755" width="67" style="1" customWidth="1"/>
    <col min="11756" max="11756" width="29.7265625" style="1" customWidth="1"/>
    <col min="11757" max="11757" width="20.7265625" style="1" customWidth="1"/>
    <col min="11758" max="11759" width="0" style="1" hidden="1" customWidth="1"/>
    <col min="11760" max="12010" width="9.1796875" style="1"/>
    <col min="12011" max="12011" width="67" style="1" customWidth="1"/>
    <col min="12012" max="12012" width="29.7265625" style="1" customWidth="1"/>
    <col min="12013" max="12013" width="20.7265625" style="1" customWidth="1"/>
    <col min="12014" max="12015" width="0" style="1" hidden="1" customWidth="1"/>
    <col min="12016" max="12266" width="9.1796875" style="1"/>
    <col min="12267" max="12267" width="67" style="1" customWidth="1"/>
    <col min="12268" max="12268" width="29.7265625" style="1" customWidth="1"/>
    <col min="12269" max="12269" width="20.7265625" style="1" customWidth="1"/>
    <col min="12270" max="12271" width="0" style="1" hidden="1" customWidth="1"/>
    <col min="12272" max="12522" width="9.1796875" style="1"/>
    <col min="12523" max="12523" width="67" style="1" customWidth="1"/>
    <col min="12524" max="12524" width="29.7265625" style="1" customWidth="1"/>
    <col min="12525" max="12525" width="20.7265625" style="1" customWidth="1"/>
    <col min="12526" max="12527" width="0" style="1" hidden="1" customWidth="1"/>
    <col min="12528" max="12778" width="9.1796875" style="1"/>
    <col min="12779" max="12779" width="67" style="1" customWidth="1"/>
    <col min="12780" max="12780" width="29.7265625" style="1" customWidth="1"/>
    <col min="12781" max="12781" width="20.7265625" style="1" customWidth="1"/>
    <col min="12782" max="12783" width="0" style="1" hidden="1" customWidth="1"/>
    <col min="12784" max="13034" width="9.1796875" style="1"/>
    <col min="13035" max="13035" width="67" style="1" customWidth="1"/>
    <col min="13036" max="13036" width="29.7265625" style="1" customWidth="1"/>
    <col min="13037" max="13037" width="20.7265625" style="1" customWidth="1"/>
    <col min="13038" max="13039" width="0" style="1" hidden="1" customWidth="1"/>
    <col min="13040" max="13290" width="9.1796875" style="1"/>
    <col min="13291" max="13291" width="67" style="1" customWidth="1"/>
    <col min="13292" max="13292" width="29.7265625" style="1" customWidth="1"/>
    <col min="13293" max="13293" width="20.7265625" style="1" customWidth="1"/>
    <col min="13294" max="13295" width="0" style="1" hidden="1" customWidth="1"/>
    <col min="13296" max="13546" width="9.1796875" style="1"/>
    <col min="13547" max="13547" width="67" style="1" customWidth="1"/>
    <col min="13548" max="13548" width="29.7265625" style="1" customWidth="1"/>
    <col min="13549" max="13549" width="20.7265625" style="1" customWidth="1"/>
    <col min="13550" max="13551" width="0" style="1" hidden="1" customWidth="1"/>
    <col min="13552" max="13802" width="9.1796875" style="1"/>
    <col min="13803" max="13803" width="67" style="1" customWidth="1"/>
    <col min="13804" max="13804" width="29.7265625" style="1" customWidth="1"/>
    <col min="13805" max="13805" width="20.7265625" style="1" customWidth="1"/>
    <col min="13806" max="13807" width="0" style="1" hidden="1" customWidth="1"/>
    <col min="13808" max="14058" width="9.1796875" style="1"/>
    <col min="14059" max="14059" width="67" style="1" customWidth="1"/>
    <col min="14060" max="14060" width="29.7265625" style="1" customWidth="1"/>
    <col min="14061" max="14061" width="20.7265625" style="1" customWidth="1"/>
    <col min="14062" max="14063" width="0" style="1" hidden="1" customWidth="1"/>
    <col min="14064" max="14314" width="9.1796875" style="1"/>
    <col min="14315" max="14315" width="67" style="1" customWidth="1"/>
    <col min="14316" max="14316" width="29.7265625" style="1" customWidth="1"/>
    <col min="14317" max="14317" width="20.7265625" style="1" customWidth="1"/>
    <col min="14318" max="14319" width="0" style="1" hidden="1" customWidth="1"/>
    <col min="14320" max="14570" width="9.1796875" style="1"/>
    <col min="14571" max="14571" width="67" style="1" customWidth="1"/>
    <col min="14572" max="14572" width="29.7265625" style="1" customWidth="1"/>
    <col min="14573" max="14573" width="20.7265625" style="1" customWidth="1"/>
    <col min="14574" max="14575" width="0" style="1" hidden="1" customWidth="1"/>
    <col min="14576" max="14826" width="9.1796875" style="1"/>
    <col min="14827" max="14827" width="67" style="1" customWidth="1"/>
    <col min="14828" max="14828" width="29.7265625" style="1" customWidth="1"/>
    <col min="14829" max="14829" width="20.7265625" style="1" customWidth="1"/>
    <col min="14830" max="14831" width="0" style="1" hidden="1" customWidth="1"/>
    <col min="14832" max="15082" width="9.1796875" style="1"/>
    <col min="15083" max="15083" width="67" style="1" customWidth="1"/>
    <col min="15084" max="15084" width="29.7265625" style="1" customWidth="1"/>
    <col min="15085" max="15085" width="20.7265625" style="1" customWidth="1"/>
    <col min="15086" max="15087" width="0" style="1" hidden="1" customWidth="1"/>
    <col min="15088" max="15338" width="9.1796875" style="1"/>
    <col min="15339" max="15339" width="67" style="1" customWidth="1"/>
    <col min="15340" max="15340" width="29.7265625" style="1" customWidth="1"/>
    <col min="15341" max="15341" width="20.7265625" style="1" customWidth="1"/>
    <col min="15342" max="15343" width="0" style="1" hidden="1" customWidth="1"/>
    <col min="15344" max="15594" width="9.1796875" style="1"/>
    <col min="15595" max="15595" width="67" style="1" customWidth="1"/>
    <col min="15596" max="15596" width="29.7265625" style="1" customWidth="1"/>
    <col min="15597" max="15597" width="20.7265625" style="1" customWidth="1"/>
    <col min="15598" max="15599" width="0" style="1" hidden="1" customWidth="1"/>
    <col min="15600" max="15850" width="9.1796875" style="1"/>
    <col min="15851" max="15851" width="67" style="1" customWidth="1"/>
    <col min="15852" max="15852" width="29.7265625" style="1" customWidth="1"/>
    <col min="15853" max="15853" width="20.7265625" style="1" customWidth="1"/>
    <col min="15854" max="15855" width="0" style="1" hidden="1" customWidth="1"/>
    <col min="15856" max="16106" width="9.1796875" style="1"/>
    <col min="16107" max="16107" width="67" style="1" customWidth="1"/>
    <col min="16108" max="16108" width="29.7265625" style="1" customWidth="1"/>
    <col min="16109" max="16109" width="20.7265625" style="1" customWidth="1"/>
    <col min="16110" max="16111" width="0" style="1" hidden="1" customWidth="1"/>
    <col min="16112" max="16384" width="9.1796875" style="1"/>
  </cols>
  <sheetData>
    <row r="1" spans="1:5" s="2" customFormat="1" ht="15.5" x14ac:dyDescent="0.35">
      <c r="C1" s="3" t="s">
        <v>0</v>
      </c>
      <c r="D1" s="3" t="s">
        <v>1</v>
      </c>
    </row>
    <row r="2" spans="1:5" s="2" customFormat="1" ht="15.5" x14ac:dyDescent="0.35">
      <c r="C2" s="3" t="s">
        <v>2</v>
      </c>
      <c r="D2" s="3" t="s">
        <v>2</v>
      </c>
    </row>
    <row r="3" spans="1:5" x14ac:dyDescent="0.3">
      <c r="C3" s="4" t="s">
        <v>3</v>
      </c>
      <c r="D3" s="4" t="s">
        <v>3</v>
      </c>
    </row>
    <row r="4" spans="1:5" s="2" customFormat="1" ht="15.5" x14ac:dyDescent="0.35">
      <c r="C4" s="3" t="s">
        <v>4</v>
      </c>
      <c r="D4" s="3" t="s">
        <v>5</v>
      </c>
    </row>
    <row r="6" spans="1:5" x14ac:dyDescent="0.3">
      <c r="A6" s="22" t="s">
        <v>6</v>
      </c>
      <c r="B6" s="22"/>
      <c r="C6" s="22"/>
    </row>
    <row r="7" spans="1:5" ht="54.75" customHeight="1" x14ac:dyDescent="0.3">
      <c r="A7" s="23"/>
      <c r="B7" s="23"/>
      <c r="C7" s="23"/>
    </row>
    <row r="8" spans="1:5" ht="15" customHeight="1" x14ac:dyDescent="0.3">
      <c r="A8" s="24" t="s">
        <v>7</v>
      </c>
      <c r="B8" s="25" t="s">
        <v>8</v>
      </c>
      <c r="C8" s="26" t="s">
        <v>9</v>
      </c>
      <c r="D8" s="26" t="s">
        <v>10</v>
      </c>
      <c r="E8" s="26" t="s">
        <v>10</v>
      </c>
    </row>
    <row r="9" spans="1:5" x14ac:dyDescent="0.3">
      <c r="A9" s="24"/>
      <c r="B9" s="25"/>
      <c r="C9" s="26"/>
      <c r="D9" s="26"/>
      <c r="E9" s="26"/>
    </row>
    <row r="10" spans="1:5" s="8" customFormat="1" x14ac:dyDescent="0.3">
      <c r="A10" s="5">
        <v>1</v>
      </c>
      <c r="B10" s="6">
        <v>2</v>
      </c>
      <c r="C10" s="7" t="s">
        <v>11</v>
      </c>
      <c r="D10" s="7" t="s">
        <v>11</v>
      </c>
      <c r="E10" s="7" t="s">
        <v>12</v>
      </c>
    </row>
    <row r="11" spans="1:5" ht="28" x14ac:dyDescent="0.3">
      <c r="A11" s="9" t="s">
        <v>13</v>
      </c>
      <c r="B11" s="10" t="s">
        <v>14</v>
      </c>
      <c r="C11" s="11">
        <f>SUM(C12+C17+C22+C46)</f>
        <v>245653.5999999991</v>
      </c>
      <c r="D11" s="11">
        <f>SUM(D12+D17+D22)</f>
        <v>136817.20000000001</v>
      </c>
      <c r="E11" s="11">
        <f>SUM(E12+E17+E22)</f>
        <v>137107.29999999999</v>
      </c>
    </row>
    <row r="12" spans="1:5" ht="28" hidden="1" x14ac:dyDescent="0.3">
      <c r="A12" s="9" t="s">
        <v>15</v>
      </c>
      <c r="B12" s="10" t="s">
        <v>16</v>
      </c>
      <c r="C12" s="11">
        <f>C14</f>
        <v>0</v>
      </c>
      <c r="D12" s="11">
        <f>D14</f>
        <v>0</v>
      </c>
      <c r="E12" s="11">
        <f>E14</f>
        <v>0</v>
      </c>
    </row>
    <row r="13" spans="1:5" ht="42" hidden="1" x14ac:dyDescent="0.3">
      <c r="A13" s="12" t="s">
        <v>17</v>
      </c>
      <c r="B13" s="13" t="s">
        <v>18</v>
      </c>
      <c r="C13" s="13" t="s">
        <v>19</v>
      </c>
      <c r="D13" s="13" t="s">
        <v>19</v>
      </c>
      <c r="E13" s="13" t="s">
        <v>19</v>
      </c>
    </row>
    <row r="14" spans="1:5" ht="42" hidden="1" x14ac:dyDescent="0.3">
      <c r="A14" s="12" t="s">
        <v>20</v>
      </c>
      <c r="B14" s="13" t="s">
        <v>21</v>
      </c>
      <c r="C14" s="14">
        <f>C16</f>
        <v>0</v>
      </c>
      <c r="D14" s="14">
        <f>D16</f>
        <v>0</v>
      </c>
      <c r="E14" s="14">
        <f>E16</f>
        <v>0</v>
      </c>
    </row>
    <row r="15" spans="1:5" ht="42" hidden="1" x14ac:dyDescent="0.3">
      <c r="A15" s="12" t="s">
        <v>22</v>
      </c>
      <c r="B15" s="13" t="s">
        <v>23</v>
      </c>
      <c r="C15" s="14">
        <f>SUM(C16)</f>
        <v>0</v>
      </c>
      <c r="D15" s="14">
        <f>SUM(D16)</f>
        <v>0</v>
      </c>
      <c r="E15" s="14">
        <f>SUM(E16)</f>
        <v>0</v>
      </c>
    </row>
    <row r="16" spans="1:5" ht="42" hidden="1" x14ac:dyDescent="0.3">
      <c r="A16" s="12" t="s">
        <v>24</v>
      </c>
      <c r="B16" s="13" t="s">
        <v>25</v>
      </c>
      <c r="C16" s="14">
        <v>0</v>
      </c>
      <c r="D16" s="14">
        <v>0</v>
      </c>
      <c r="E16" s="14">
        <v>0</v>
      </c>
    </row>
    <row r="17" spans="1:7" x14ac:dyDescent="0.3">
      <c r="A17" s="9" t="s">
        <v>26</v>
      </c>
      <c r="B17" s="10" t="s">
        <v>27</v>
      </c>
      <c r="C17" s="11">
        <f>SUM(C18+C20)</f>
        <v>389298.9</v>
      </c>
      <c r="D17" s="11">
        <f>SUM(D18+D20)</f>
        <v>150533.20000000001</v>
      </c>
      <c r="E17" s="11">
        <f>SUM(E18+E20)</f>
        <v>140531.29999999999</v>
      </c>
    </row>
    <row r="18" spans="1:7" ht="28" x14ac:dyDescent="0.3">
      <c r="A18" s="12" t="s">
        <v>28</v>
      </c>
      <c r="B18" s="13" t="s">
        <v>29</v>
      </c>
      <c r="C18" s="14">
        <f>SUM(C19)</f>
        <v>389298.9</v>
      </c>
      <c r="D18" s="14">
        <f>SUM(D19)</f>
        <v>150533.20000000001</v>
      </c>
      <c r="E18" s="14">
        <f>SUM(E19)</f>
        <v>140531.29999999999</v>
      </c>
    </row>
    <row r="19" spans="1:7" ht="28" x14ac:dyDescent="0.3">
      <c r="A19" s="12" t="s">
        <v>30</v>
      </c>
      <c r="B19" s="13" t="s">
        <v>31</v>
      </c>
      <c r="C19" s="14">
        <f>245653.6-C22</f>
        <v>389298.9</v>
      </c>
      <c r="D19" s="14">
        <v>150533.20000000001</v>
      </c>
      <c r="E19" s="14">
        <v>140531.29999999999</v>
      </c>
    </row>
    <row r="20" spans="1:7" ht="28" x14ac:dyDescent="0.3">
      <c r="A20" s="12" t="s">
        <v>32</v>
      </c>
      <c r="B20" s="13" t="s">
        <v>33</v>
      </c>
      <c r="C20" s="14">
        <f>SUM(C21)</f>
        <v>0</v>
      </c>
      <c r="D20" s="14">
        <f>SUM(D21)</f>
        <v>0</v>
      </c>
      <c r="E20" s="14">
        <f>SUM(E21)</f>
        <v>0</v>
      </c>
    </row>
    <row r="21" spans="1:7" ht="28" x14ac:dyDescent="0.3">
      <c r="A21" s="12" t="s">
        <v>34</v>
      </c>
      <c r="B21" s="13" t="s">
        <v>35</v>
      </c>
      <c r="C21" s="14">
        <v>0</v>
      </c>
      <c r="D21" s="14"/>
      <c r="E21" s="14"/>
    </row>
    <row r="22" spans="1:7" s="15" customFormat="1" ht="28" x14ac:dyDescent="0.3">
      <c r="A22" s="16" t="s">
        <v>36</v>
      </c>
      <c r="B22" s="17" t="s">
        <v>37</v>
      </c>
      <c r="C22" s="11">
        <f>C23+C25</f>
        <v>-143645.29999999999</v>
      </c>
      <c r="D22" s="11">
        <f>D23+D25</f>
        <v>-13716</v>
      </c>
      <c r="E22" s="11">
        <f>E23+E25</f>
        <v>-3424</v>
      </c>
    </row>
    <row r="23" spans="1:7" s="15" customFormat="1" ht="28" hidden="1" x14ac:dyDescent="0.3">
      <c r="A23" s="18" t="s">
        <v>38</v>
      </c>
      <c r="B23" s="19" t="s">
        <v>39</v>
      </c>
      <c r="C23" s="14">
        <f>C24</f>
        <v>0</v>
      </c>
      <c r="D23" s="14">
        <f>D24</f>
        <v>0</v>
      </c>
      <c r="E23" s="14">
        <f>E24</f>
        <v>0</v>
      </c>
    </row>
    <row r="24" spans="1:7" s="15" customFormat="1" ht="28" x14ac:dyDescent="0.3">
      <c r="A24" s="18" t="s">
        <v>40</v>
      </c>
      <c r="B24" s="19" t="s">
        <v>41</v>
      </c>
      <c r="C24" s="14">
        <v>0</v>
      </c>
      <c r="D24" s="14"/>
      <c r="E24" s="14"/>
    </row>
    <row r="25" spans="1:7" s="15" customFormat="1" ht="42" hidden="1" x14ac:dyDescent="0.3">
      <c r="A25" s="18" t="s">
        <v>42</v>
      </c>
      <c r="B25" s="19" t="s">
        <v>43</v>
      </c>
      <c r="C25" s="14">
        <f>SUM(C26)</f>
        <v>-143645.29999999999</v>
      </c>
      <c r="D25" s="14">
        <f>SUM(D26)</f>
        <v>-13716</v>
      </c>
      <c r="E25" s="14">
        <f>SUM(E26)</f>
        <v>-3424</v>
      </c>
    </row>
    <row r="26" spans="1:7" s="15" customFormat="1" ht="42" x14ac:dyDescent="0.3">
      <c r="A26" s="18" t="s">
        <v>44</v>
      </c>
      <c r="B26" s="19" t="s">
        <v>45</v>
      </c>
      <c r="C26" s="14">
        <v>-143645.29999999999</v>
      </c>
      <c r="D26" s="14">
        <v>-13716</v>
      </c>
      <c r="E26" s="14">
        <v>-3424</v>
      </c>
      <c r="F26" s="20">
        <f>70344000+3424000+53428568</f>
        <v>127196568</v>
      </c>
      <c r="G26" s="15" t="s">
        <v>46</v>
      </c>
    </row>
    <row r="27" spans="1:7" s="15" customFormat="1" ht="28" hidden="1" x14ac:dyDescent="0.3">
      <c r="A27" s="16" t="s">
        <v>47</v>
      </c>
      <c r="B27" s="17" t="s">
        <v>48</v>
      </c>
      <c r="C27" s="11">
        <f>C28+C31+C34</f>
        <v>0</v>
      </c>
      <c r="D27" s="11">
        <f>D28+D31+D34</f>
        <v>0</v>
      </c>
      <c r="E27" s="11">
        <f>E28+E31+E34</f>
        <v>0</v>
      </c>
    </row>
    <row r="28" spans="1:7" s="15" customFormat="1" ht="28" hidden="1" x14ac:dyDescent="0.3">
      <c r="A28" s="18" t="s">
        <v>49</v>
      </c>
      <c r="B28" s="19" t="s">
        <v>50</v>
      </c>
      <c r="C28" s="14">
        <f t="shared" ref="C28:C32" si="0">C29</f>
        <v>0</v>
      </c>
      <c r="D28" s="14">
        <f t="shared" ref="D28:E32" si="1">D29</f>
        <v>0</v>
      </c>
      <c r="E28" s="14">
        <f t="shared" si="1"/>
        <v>0</v>
      </c>
    </row>
    <row r="29" spans="1:7" s="15" customFormat="1" ht="28" hidden="1" x14ac:dyDescent="0.3">
      <c r="A29" s="18" t="s">
        <v>51</v>
      </c>
      <c r="B29" s="19" t="s">
        <v>52</v>
      </c>
      <c r="C29" s="14">
        <f t="shared" si="0"/>
        <v>0</v>
      </c>
      <c r="D29" s="14">
        <f t="shared" si="1"/>
        <v>0</v>
      </c>
      <c r="E29" s="14">
        <f t="shared" si="1"/>
        <v>0</v>
      </c>
    </row>
    <row r="30" spans="1:7" s="15" customFormat="1" ht="42" hidden="1" x14ac:dyDescent="0.3">
      <c r="A30" s="18" t="s">
        <v>53</v>
      </c>
      <c r="B30" s="19" t="s">
        <v>54</v>
      </c>
      <c r="C30" s="14">
        <v>0</v>
      </c>
      <c r="D30" s="14">
        <v>0</v>
      </c>
      <c r="E30" s="14">
        <v>0</v>
      </c>
    </row>
    <row r="31" spans="1:7" s="15" customFormat="1" ht="28" hidden="1" x14ac:dyDescent="0.3">
      <c r="A31" s="18" t="s">
        <v>55</v>
      </c>
      <c r="B31" s="19" t="s">
        <v>56</v>
      </c>
      <c r="C31" s="14">
        <f t="shared" si="0"/>
        <v>0</v>
      </c>
      <c r="D31" s="14">
        <f t="shared" si="1"/>
        <v>0</v>
      </c>
      <c r="E31" s="14">
        <f t="shared" si="1"/>
        <v>0</v>
      </c>
    </row>
    <row r="32" spans="1:7" s="15" customFormat="1" ht="70" hidden="1" x14ac:dyDescent="0.3">
      <c r="A32" s="18" t="s">
        <v>57</v>
      </c>
      <c r="B32" s="19" t="s">
        <v>58</v>
      </c>
      <c r="C32" s="14">
        <f t="shared" si="0"/>
        <v>0</v>
      </c>
      <c r="D32" s="14">
        <f t="shared" si="1"/>
        <v>0</v>
      </c>
      <c r="E32" s="14">
        <f t="shared" si="1"/>
        <v>0</v>
      </c>
    </row>
    <row r="33" spans="1:5" s="15" customFormat="1" ht="84" hidden="1" x14ac:dyDescent="0.3">
      <c r="A33" s="18" t="s">
        <v>59</v>
      </c>
      <c r="B33" s="19" t="s">
        <v>60</v>
      </c>
      <c r="C33" s="14">
        <v>0</v>
      </c>
      <c r="D33" s="14">
        <v>0</v>
      </c>
      <c r="E33" s="14">
        <v>0</v>
      </c>
    </row>
    <row r="34" spans="1:5" s="15" customFormat="1" ht="28" hidden="1" x14ac:dyDescent="0.3">
      <c r="A34" s="18" t="s">
        <v>61</v>
      </c>
      <c r="B34" s="19" t="s">
        <v>62</v>
      </c>
      <c r="C34" s="14">
        <f>C35+C40</f>
        <v>0</v>
      </c>
      <c r="D34" s="14">
        <f>D35+D40</f>
        <v>0</v>
      </c>
      <c r="E34" s="14">
        <f>E35+E40</f>
        <v>0</v>
      </c>
    </row>
    <row r="35" spans="1:5" s="15" customFormat="1" ht="28" hidden="1" x14ac:dyDescent="0.3">
      <c r="A35" s="18" t="s">
        <v>63</v>
      </c>
      <c r="B35" s="19" t="s">
        <v>64</v>
      </c>
      <c r="C35" s="14">
        <f>C36+C38</f>
        <v>0</v>
      </c>
      <c r="D35" s="14">
        <f>D36+D38</f>
        <v>0</v>
      </c>
      <c r="E35" s="14">
        <f>E36+E38</f>
        <v>0</v>
      </c>
    </row>
    <row r="36" spans="1:5" s="15" customFormat="1" ht="28" hidden="1" x14ac:dyDescent="0.3">
      <c r="A36" s="18" t="s">
        <v>65</v>
      </c>
      <c r="B36" s="19" t="s">
        <v>66</v>
      </c>
      <c r="C36" s="14">
        <f>C37</f>
        <v>0</v>
      </c>
      <c r="D36" s="14">
        <f>D37</f>
        <v>0</v>
      </c>
      <c r="E36" s="14">
        <f>E37</f>
        <v>0</v>
      </c>
    </row>
    <row r="37" spans="1:5" s="15" customFormat="1" ht="28" hidden="1" x14ac:dyDescent="0.3">
      <c r="A37" s="18" t="s">
        <v>67</v>
      </c>
      <c r="B37" s="19" t="s">
        <v>68</v>
      </c>
      <c r="C37" s="14">
        <v>0</v>
      </c>
      <c r="D37" s="14">
        <v>0</v>
      </c>
      <c r="E37" s="14">
        <v>0</v>
      </c>
    </row>
    <row r="38" spans="1:5" s="15" customFormat="1" ht="42" hidden="1" x14ac:dyDescent="0.3">
      <c r="A38" s="18" t="s">
        <v>69</v>
      </c>
      <c r="B38" s="19" t="s">
        <v>70</v>
      </c>
      <c r="C38" s="14">
        <f>C39</f>
        <v>0</v>
      </c>
      <c r="D38" s="14">
        <f>D39</f>
        <v>0</v>
      </c>
      <c r="E38" s="14">
        <f>E39</f>
        <v>0</v>
      </c>
    </row>
    <row r="39" spans="1:5" s="15" customFormat="1" ht="42" hidden="1" x14ac:dyDescent="0.3">
      <c r="A39" s="18" t="s">
        <v>71</v>
      </c>
      <c r="B39" s="19" t="s">
        <v>72</v>
      </c>
      <c r="C39" s="14">
        <v>0</v>
      </c>
      <c r="D39" s="14">
        <v>0</v>
      </c>
      <c r="E39" s="14">
        <v>0</v>
      </c>
    </row>
    <row r="40" spans="1:5" s="15" customFormat="1" ht="28" hidden="1" x14ac:dyDescent="0.3">
      <c r="A40" s="18" t="s">
        <v>73</v>
      </c>
      <c r="B40" s="19" t="s">
        <v>74</v>
      </c>
      <c r="C40" s="14">
        <f t="shared" ref="C40:C41" si="2">C41</f>
        <v>0</v>
      </c>
      <c r="D40" s="14">
        <f t="shared" ref="D40:E41" si="3">D41</f>
        <v>0</v>
      </c>
      <c r="E40" s="14">
        <f t="shared" si="3"/>
        <v>0</v>
      </c>
    </row>
    <row r="41" spans="1:5" s="15" customFormat="1" ht="28" hidden="1" x14ac:dyDescent="0.3">
      <c r="A41" s="18" t="s">
        <v>75</v>
      </c>
      <c r="B41" s="19" t="s">
        <v>76</v>
      </c>
      <c r="C41" s="14">
        <f t="shared" si="2"/>
        <v>0</v>
      </c>
      <c r="D41" s="14">
        <f t="shared" si="3"/>
        <v>0</v>
      </c>
      <c r="E41" s="14">
        <f t="shared" si="3"/>
        <v>0</v>
      </c>
    </row>
    <row r="42" spans="1:5" s="15" customFormat="1" ht="42" hidden="1" x14ac:dyDescent="0.3">
      <c r="A42" s="18" t="s">
        <v>77</v>
      </c>
      <c r="B42" s="19" t="s">
        <v>78</v>
      </c>
      <c r="C42" s="14">
        <v>0</v>
      </c>
      <c r="D42" s="14">
        <v>0</v>
      </c>
      <c r="E42" s="14">
        <v>0</v>
      </c>
    </row>
    <row r="43" spans="1:5" s="15" customFormat="1" hidden="1" x14ac:dyDescent="0.3">
      <c r="A43" s="18" t="s">
        <v>79</v>
      </c>
      <c r="B43" s="19" t="s">
        <v>80</v>
      </c>
      <c r="C43" s="14">
        <v>0</v>
      </c>
      <c r="D43" s="14">
        <v>0</v>
      </c>
      <c r="E43" s="14">
        <v>0</v>
      </c>
    </row>
    <row r="44" spans="1:5" s="15" customFormat="1" ht="28" hidden="1" x14ac:dyDescent="0.3">
      <c r="A44" s="18" t="s">
        <v>81</v>
      </c>
      <c r="B44" s="19" t="s">
        <v>82</v>
      </c>
      <c r="C44" s="14">
        <v>0</v>
      </c>
      <c r="D44" s="14">
        <v>0</v>
      </c>
      <c r="E44" s="14">
        <v>0</v>
      </c>
    </row>
    <row r="45" spans="1:5" s="15" customFormat="1" ht="28" hidden="1" x14ac:dyDescent="0.3">
      <c r="A45" s="18" t="s">
        <v>83</v>
      </c>
      <c r="B45" s="19" t="s">
        <v>84</v>
      </c>
      <c r="C45" s="14">
        <v>0</v>
      </c>
      <c r="D45" s="14">
        <v>0</v>
      </c>
      <c r="E45" s="14">
        <v>0</v>
      </c>
    </row>
    <row r="46" spans="1:5" s="15" customFormat="1" x14ac:dyDescent="0.3">
      <c r="A46" s="16" t="s">
        <v>85</v>
      </c>
      <c r="B46" s="17" t="s">
        <v>86</v>
      </c>
      <c r="C46" s="11">
        <f>SUM(C47+C54)</f>
        <v>-9.3132257461547852E-10</v>
      </c>
      <c r="D46" s="11">
        <f>SUM(D47+D54)</f>
        <v>-9.3132257461547852E-10</v>
      </c>
      <c r="E46" s="11">
        <f>SUM(E47+E54)</f>
        <v>0</v>
      </c>
    </row>
    <row r="47" spans="1:5" s="15" customFormat="1" hidden="1" x14ac:dyDescent="0.3">
      <c r="A47" s="18" t="s">
        <v>87</v>
      </c>
      <c r="B47" s="19" t="s">
        <v>88</v>
      </c>
      <c r="C47" s="14">
        <f>C51+C48</f>
        <v>-7583271.4000000004</v>
      </c>
      <c r="D47" s="14">
        <f>D51+D48</f>
        <v>-4794753.1000000006</v>
      </c>
      <c r="E47" s="14">
        <f>E51+E48</f>
        <v>-4638236.5999999996</v>
      </c>
    </row>
    <row r="48" spans="1:5" s="15" customFormat="1" hidden="1" x14ac:dyDescent="0.3">
      <c r="A48" s="18" t="s">
        <v>89</v>
      </c>
      <c r="B48" s="19" t="s">
        <v>90</v>
      </c>
      <c r="C48" s="14">
        <f t="shared" ref="C48:C52" si="4">C49</f>
        <v>0</v>
      </c>
      <c r="D48" s="14">
        <f t="shared" ref="D48:E52" si="5">D49</f>
        <v>0</v>
      </c>
      <c r="E48" s="14">
        <f t="shared" si="5"/>
        <v>0</v>
      </c>
    </row>
    <row r="49" spans="1:5" s="15" customFormat="1" ht="28" hidden="1" x14ac:dyDescent="0.3">
      <c r="A49" s="18" t="s">
        <v>91</v>
      </c>
      <c r="B49" s="19" t="s">
        <v>92</v>
      </c>
      <c r="C49" s="14">
        <f t="shared" si="4"/>
        <v>0</v>
      </c>
      <c r="D49" s="14">
        <f t="shared" si="5"/>
        <v>0</v>
      </c>
      <c r="E49" s="14">
        <f t="shared" si="5"/>
        <v>0</v>
      </c>
    </row>
    <row r="50" spans="1:5" s="15" customFormat="1" ht="28" hidden="1" x14ac:dyDescent="0.3">
      <c r="A50" s="18" t="s">
        <v>93</v>
      </c>
      <c r="B50" s="19" t="s">
        <v>94</v>
      </c>
      <c r="C50" s="14"/>
      <c r="D50" s="14">
        <v>0</v>
      </c>
      <c r="E50" s="14">
        <v>0</v>
      </c>
    </row>
    <row r="51" spans="1:5" s="15" customFormat="1" hidden="1" x14ac:dyDescent="0.3">
      <c r="A51" s="18" t="s">
        <v>95</v>
      </c>
      <c r="B51" s="19" t="s">
        <v>96</v>
      </c>
      <c r="C51" s="14">
        <f t="shared" si="4"/>
        <v>-7583271.4000000004</v>
      </c>
      <c r="D51" s="14">
        <f t="shared" si="5"/>
        <v>-4794753.1000000006</v>
      </c>
      <c r="E51" s="14">
        <f t="shared" si="5"/>
        <v>-4638236.5999999996</v>
      </c>
    </row>
    <row r="52" spans="1:5" s="15" customFormat="1" hidden="1" x14ac:dyDescent="0.3">
      <c r="A52" s="18" t="s">
        <v>97</v>
      </c>
      <c r="B52" s="19" t="s">
        <v>98</v>
      </c>
      <c r="C52" s="14">
        <f t="shared" si="4"/>
        <v>-7583271.4000000004</v>
      </c>
      <c r="D52" s="14">
        <f t="shared" si="5"/>
        <v>-4794753.1000000006</v>
      </c>
      <c r="E52" s="14">
        <f t="shared" si="5"/>
        <v>-4638236.5999999996</v>
      </c>
    </row>
    <row r="53" spans="1:5" s="15" customFormat="1" ht="28" x14ac:dyDescent="0.3">
      <c r="A53" s="18" t="s">
        <v>99</v>
      </c>
      <c r="B53" s="19" t="s">
        <v>100</v>
      </c>
      <c r="C53" s="14">
        <f>-7193972.5-C24-C19</f>
        <v>-7583271.4000000004</v>
      </c>
      <c r="D53" s="14">
        <f>-4644219.9-D24-D19</f>
        <v>-4794753.1000000006</v>
      </c>
      <c r="E53" s="14">
        <f>-4497705.3-E24-E19</f>
        <v>-4638236.5999999996</v>
      </c>
    </row>
    <row r="54" spans="1:5" s="15" customFormat="1" hidden="1" x14ac:dyDescent="0.3">
      <c r="A54" s="18" t="s">
        <v>101</v>
      </c>
      <c r="B54" s="19" t="s">
        <v>102</v>
      </c>
      <c r="C54" s="14">
        <f>C55+C58</f>
        <v>7583271.3999999994</v>
      </c>
      <c r="D54" s="14">
        <f>D55+D58</f>
        <v>4794753.0999999996</v>
      </c>
      <c r="E54" s="14">
        <f>E55+E58</f>
        <v>4638236.5999999996</v>
      </c>
    </row>
    <row r="55" spans="1:5" s="15" customFormat="1" hidden="1" x14ac:dyDescent="0.3">
      <c r="A55" s="18" t="s">
        <v>103</v>
      </c>
      <c r="B55" s="19" t="s">
        <v>104</v>
      </c>
      <c r="C55" s="14">
        <f t="shared" ref="C55:C56" si="6">C56</f>
        <v>0</v>
      </c>
      <c r="D55" s="14">
        <f t="shared" ref="D55:E56" si="7">D56</f>
        <v>0</v>
      </c>
      <c r="E55" s="14">
        <f t="shared" si="7"/>
        <v>0</v>
      </c>
    </row>
    <row r="56" spans="1:5" s="15" customFormat="1" hidden="1" x14ac:dyDescent="0.3">
      <c r="A56" s="18" t="s">
        <v>105</v>
      </c>
      <c r="B56" s="19" t="s">
        <v>106</v>
      </c>
      <c r="C56" s="14">
        <f t="shared" si="6"/>
        <v>0</v>
      </c>
      <c r="D56" s="14">
        <f t="shared" si="7"/>
        <v>0</v>
      </c>
      <c r="E56" s="14">
        <f t="shared" si="7"/>
        <v>0</v>
      </c>
    </row>
    <row r="57" spans="1:5" s="15" customFormat="1" ht="28" hidden="1" x14ac:dyDescent="0.3">
      <c r="A57" s="18" t="s">
        <v>107</v>
      </c>
      <c r="B57" s="19" t="s">
        <v>108</v>
      </c>
      <c r="C57" s="14">
        <v>0</v>
      </c>
      <c r="D57" s="14"/>
      <c r="E57" s="14"/>
    </row>
    <row r="58" spans="1:5" s="15" customFormat="1" hidden="1" x14ac:dyDescent="0.3">
      <c r="A58" s="18" t="s">
        <v>109</v>
      </c>
      <c r="B58" s="19" t="s">
        <v>110</v>
      </c>
      <c r="C58" s="14">
        <f>C59-C61</f>
        <v>7583271.3999999994</v>
      </c>
      <c r="D58" s="14">
        <f>SUM(D60+D62)</f>
        <v>4794753.0999999996</v>
      </c>
      <c r="E58" s="14">
        <f>E59-E61</f>
        <v>4638236.5999999996</v>
      </c>
    </row>
    <row r="59" spans="1:5" s="15" customFormat="1" hidden="1" x14ac:dyDescent="0.3">
      <c r="A59" s="18" t="s">
        <v>111</v>
      </c>
      <c r="B59" s="19" t="s">
        <v>112</v>
      </c>
      <c r="C59" s="14">
        <f>SUM(C60)</f>
        <v>7583271.3999999994</v>
      </c>
      <c r="D59" s="14">
        <f>SUM(D60)</f>
        <v>4794753.0999999996</v>
      </c>
      <c r="E59" s="14">
        <f>SUM(E60)</f>
        <v>4638236.5999999996</v>
      </c>
    </row>
    <row r="60" spans="1:5" s="15" customFormat="1" ht="28" x14ac:dyDescent="0.3">
      <c r="A60" s="18" t="s">
        <v>113</v>
      </c>
      <c r="B60" s="19" t="s">
        <v>114</v>
      </c>
      <c r="C60" s="14">
        <f>7439626.1-C21-C26</f>
        <v>7583271.3999999994</v>
      </c>
      <c r="D60" s="14">
        <f>4781037.1-D21-D26</f>
        <v>4794753.0999999996</v>
      </c>
      <c r="E60" s="14">
        <f>4634812.6-E21-E26</f>
        <v>4638236.5999999996</v>
      </c>
    </row>
    <row r="61" spans="1:5" s="15" customFormat="1" hidden="1" x14ac:dyDescent="0.3">
      <c r="A61" s="18" t="s">
        <v>109</v>
      </c>
      <c r="B61" s="19" t="s">
        <v>115</v>
      </c>
      <c r="C61" s="14">
        <f>SUM(C62)</f>
        <v>0</v>
      </c>
      <c r="D61" s="14">
        <f>SUM(D62)</f>
        <v>0</v>
      </c>
      <c r="E61" s="14">
        <f>SUM(E62)</f>
        <v>0</v>
      </c>
    </row>
    <row r="62" spans="1:5" s="15" customFormat="1" ht="28" hidden="1" x14ac:dyDescent="0.3">
      <c r="A62" s="18" t="s">
        <v>116</v>
      </c>
      <c r="B62" s="19" t="s">
        <v>117</v>
      </c>
      <c r="C62" s="14">
        <v>0</v>
      </c>
      <c r="D62" s="14"/>
      <c r="E62" s="14">
        <v>0</v>
      </c>
    </row>
    <row r="63" spans="1:5" hidden="1" x14ac:dyDescent="0.3">
      <c r="A63" s="9" t="s">
        <v>118</v>
      </c>
      <c r="B63" s="10" t="s">
        <v>119</v>
      </c>
      <c r="C63" s="11">
        <f>C11+C46</f>
        <v>245653.59999999817</v>
      </c>
      <c r="D63" s="11">
        <f>D11+D46</f>
        <v>136817.19999999908</v>
      </c>
      <c r="E63" s="11">
        <f>E11+E46</f>
        <v>137107.29999999999</v>
      </c>
    </row>
    <row r="69" spans="1:1" x14ac:dyDescent="0.3">
      <c r="A69" s="21"/>
    </row>
    <row r="70" spans="1:1" x14ac:dyDescent="0.3">
      <c r="A70" s="21"/>
    </row>
  </sheetData>
  <mergeCells count="6">
    <mergeCell ref="E8:E9"/>
    <mergeCell ref="A6:C7"/>
    <mergeCell ref="A8:A9"/>
    <mergeCell ref="B8:B9"/>
    <mergeCell ref="C8:C9"/>
    <mergeCell ref="D8:D9"/>
  </mergeCells>
  <pageMargins left="0.90551181102362222" right="0" top="0.55118110236220474" bottom="0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пр11</vt:lpstr>
      <vt:lpstr>пр11!Область_печати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a1231</cp:lastModifiedBy>
  <cp:revision>1</cp:revision>
  <dcterms:created xsi:type="dcterms:W3CDTF">2006-09-16T00:00:00Z</dcterms:created>
  <dcterms:modified xsi:type="dcterms:W3CDTF">2025-12-12T10:34:48Z</dcterms:modified>
</cp:coreProperties>
</file>