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ОТДЕЛ  ДОХОДОВ\ИСПОЛНЕНИЕ\исполнение 2026 год\2. исполнение за полугодие\"/>
    </mc:Choice>
  </mc:AlternateContent>
  <bookViews>
    <workbookView xWindow="0" yWindow="0" windowWidth="24105" windowHeight="9870"/>
  </bookViews>
  <sheets>
    <sheet name="Лист1" sheetId="1" r:id="rId1"/>
  </sheets>
  <definedNames>
    <definedName name="_xlnm.Print_Area" localSheetId="0">Лист1!$A$1:$F$53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D40" i="1"/>
  <c r="E40" i="1" s="1"/>
  <c r="C40" i="1"/>
  <c r="D39" i="1"/>
  <c r="E39" i="1" s="1"/>
  <c r="C39" i="1"/>
  <c r="E37" i="1"/>
  <c r="E36" i="1"/>
  <c r="E35" i="1"/>
  <c r="E34" i="1"/>
  <c r="E33" i="1"/>
  <c r="D32" i="1"/>
  <c r="E32" i="1" s="1"/>
  <c r="C32" i="1"/>
  <c r="E31" i="1"/>
  <c r="E29" i="1"/>
  <c r="E28" i="1"/>
  <c r="E26" i="1"/>
  <c r="E25" i="1"/>
  <c r="E24" i="1"/>
  <c r="D24" i="1"/>
  <c r="C24" i="1"/>
  <c r="C23" i="1" s="1"/>
  <c r="E23" i="1" s="1"/>
  <c r="E21" i="1"/>
  <c r="E20" i="1"/>
  <c r="E19" i="1"/>
  <c r="E18" i="1"/>
  <c r="D17" i="1"/>
  <c r="E17" i="1" s="1"/>
  <c r="C17" i="1"/>
  <c r="C9" i="1" s="1"/>
  <c r="E16" i="1"/>
  <c r="E15" i="1"/>
  <c r="E13" i="1"/>
  <c r="D12" i="1"/>
  <c r="E12" i="1" s="1"/>
  <c r="C12" i="1"/>
  <c r="E11" i="1"/>
  <c r="E10" i="1"/>
  <c r="C8" i="1" l="1"/>
  <c r="C7" i="1" s="1"/>
  <c r="D9" i="1"/>
  <c r="E9" i="1" l="1"/>
  <c r="D8" i="1"/>
  <c r="D7" i="1" l="1"/>
  <c r="E7" i="1" s="1"/>
  <c r="E8" i="1"/>
</calcChain>
</file>

<file path=xl/sharedStrings.xml><?xml version="1.0" encoding="utf-8"?>
<sst xmlns="http://schemas.openxmlformats.org/spreadsheetml/2006/main" count="96" uniqueCount="96">
  <si>
    <t xml:space="preserve">Сведения об исполнении бюджета городского округа Мегион ХМАО-Югры за полугодие 2026 года по доходам в разрезе видов доходов в сравнении с запланированными значениями на 2026 год </t>
  </si>
  <si>
    <t>(тыс.рублей)</t>
  </si>
  <si>
    <t>Код бюджетной классификации</t>
  </si>
  <si>
    <t>Вид дохода</t>
  </si>
  <si>
    <t>Утвержденный план на 2026 год, утвержден решением Думы города Мегиона от 12.12.2025 №42 *</t>
  </si>
  <si>
    <t>Исполнено за полугодие 2026 года</t>
  </si>
  <si>
    <t>% исполнения к плану на год</t>
  </si>
  <si>
    <t>2</t>
  </si>
  <si>
    <t>3</t>
  </si>
  <si>
    <t>4</t>
  </si>
  <si>
    <t>5</t>
  </si>
  <si>
    <t>Всего доходов</t>
  </si>
  <si>
    <t>000 1 00 00000 00 0000 000</t>
  </si>
  <si>
    <t>Налоговые  и неналоговые доходы</t>
  </si>
  <si>
    <t>Налоговые доходы</t>
  </si>
  <si>
    <t>000 1 01 02000 01 0000 110</t>
  </si>
  <si>
    <t>Налог на доходы физических лиц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</si>
  <si>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</si>
  <si>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</si>
  <si>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</si>
  <si>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доход, в т.ч.</t>
  </si>
  <si>
    <t>000 1 05 01000 01 0000 110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</si>
  <si>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</si>
  <si>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</si>
  <si>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</si>
  <si>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</si>
  <si>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</si>
  <si>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</si>
  <si>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</si>
  <si>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</si>
  <si>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имущество, в т.ч.</t>
  </si>
  <si>
    <t>000 1 06 01000 00 0000 110</t>
  </si>
  <si>
    <t>Налог на имущество физических лиц</t>
  </si>
  <si>
    <t>000 1 06 04000 02 0000 110</t>
  </si>
  <si>
    <t>Транспортный налог</t>
  </si>
  <si>
    <t>000 1 06 06000 00 0000 110</t>
  </si>
  <si>
    <t>Земельный налог</t>
  </si>
  <si>
    <t>000 1 08 00000 00 0000 000</t>
  </si>
  <si>
    <t>Государственная пошлина</t>
  </si>
  <si>
    <t>000 1 09 00000 00 0000 000</t>
  </si>
  <si>
    <t>Задолженность и перерасчеты по отмененным налогам, сборам и иным платежам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</si>
  <si>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</si>
  <si>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</si>
  <si>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собственности, в т.ч.</t>
  </si>
  <si>
    <t xml:space="preserve"> 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</si>
  <si>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</si>
  <si>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</si>
  <si>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</si>
  <si>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</si>
  <si>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</si>
  <si>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000 1 11 07000 00 0000 120</t>
  </si>
  <si>
    <t>Платежи от государственных и муниципальных унитарных предприятий</t>
  </si>
  <si>
    <t xml:space="preserve">000 1 11 09000 00 0000 120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</si>
  <si>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</si>
  <si>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</si>
  <si>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</si>
  <si>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</si>
  <si>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</si>
  <si>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</si>
  <si>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Доходы от продажи материальных и нематериальных активов, в т.ч.</t>
  </si>
  <si>
    <t>000 1 14 01000 00 0000 410</t>
  </si>
  <si>
    <t>Доходы от продажи квартир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</si>
  <si>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</si>
  <si>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</si>
  <si>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</si>
  <si>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   от    продажи    земельных   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</si>
  <si>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</si>
  <si>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</si>
  <si>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</si>
  <si>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</si>
  <si>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</si>
  <si>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</si>
  <si>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</si>
  <si>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</si>
  <si>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</si>
  <si>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</si>
  <si>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в т.ч.</t>
  </si>
  <si>
    <t>000 2 02 10000 00 0000 150</t>
  </si>
  <si>
    <t>дотации бюджетам бюджетной системы Российской Федерации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</si>
  <si>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</si>
  <si>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</si>
  <si>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</si>
  <si>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</si>
  <si>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</si>
  <si>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</si>
  <si>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000 2 03 04099 04 0000 150</t>
  </si>
  <si>
    <t>Безвозмездные поступления от государственных (муниципальных) организаций в бюджеты городских округов</t>
  </si>
  <si>
    <t>000 2 04 04099 04 0000 150</t>
  </si>
  <si>
    <t>Безвозмездные поступления от негосударственных организаций в бюджеты городских округов</t>
  </si>
  <si>
    <t>Иные безвозмездные поступления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</si>
  <si>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</si>
  <si>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</si>
  <si>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</si>
  <si>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</si>
  <si>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 xml:space="preserve">* Источник информации: решение Думы города Мегиона от 12.12.2025 №42 «О бюджете городского округа Мегион Ханты-Мансийского автономного округа – Югры на 2026 год и плановый период 2027 и 2028 годов». </t>
  </si>
  <si>
    <t>https://depfin.admmegion.ru/open_budget/8697/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</si>
</sst>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>
      <alignment wrapText="1"/>
    </xf>
    <xf numFmtId="49" fontId="3" fillId="0" borderId="5">
      <alignment horizontal="left" vertical="top" wrapText="1"/>
    </xf>
    <xf numFmtId="166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4" fillId="2" borderId="0" xfId="2" applyFont="1" applyFill="1">
      <alignment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wrapText="1"/>
    </xf>
    <xf numFmtId="0" fontId="4" fillId="2" borderId="4" xfId="2" applyFont="1" applyFill="1" applyBorder="1" applyAlignment="1">
      <alignment horizontal="center" vertical="center" wrapText="1"/>
    </xf>
    <xf numFmtId="49" fontId="4" fillId="2" borderId="3" xfId="2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vertical="center" wrapText="1"/>
    </xf>
    <xf numFmtId="49" fontId="5" fillId="2" borderId="3" xfId="2" applyNumberFormat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5" fontId="4" fillId="2" borderId="0" xfId="1" applyNumberFormat="1" applyFont="1" applyFill="1" applyAlignment="1">
      <alignment horizontal="right" vertical="center" wrapText="1"/>
    </xf>
    <xf numFmtId="49" fontId="4" fillId="2" borderId="5" xfId="3" applyFont="1" applyFill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4" fillId="0" borderId="0" xfId="2" applyFont="1" applyFill="1">
      <alignment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164" fontId="4" fillId="2" borderId="4" xfId="4" applyNumberFormat="1" applyFont="1" applyFill="1" applyBorder="1" applyAlignment="1">
      <alignment horizontal="right" vertical="center" wrapText="1"/>
    </xf>
    <xf numFmtId="0" fontId="6" fillId="2" borderId="4" xfId="2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left" wrapText="1"/>
    </xf>
    <xf numFmtId="0" fontId="7" fillId="2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164" fontId="4" fillId="2" borderId="0" xfId="2" applyNumberFormat="1" applyFont="1" applyFill="1">
      <alignment wrapText="1"/>
    </xf>
    <xf numFmtId="1" fontId="4" fillId="2" borderId="2" xfId="0" applyNumberFormat="1" applyFont="1" applyFill="1" applyBorder="1" applyAlignment="1">
      <alignment horizontal="left" vertical="center"/>
    </xf>
    <xf numFmtId="0" fontId="4" fillId="2" borderId="2" xfId="2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 wrapText="1"/>
    </xf>
    <xf numFmtId="164" fontId="4" fillId="2" borderId="0" xfId="1" applyNumberFormat="1" applyFont="1" applyFill="1" applyBorder="1" applyAlignment="1">
      <alignment horizontal="right" vertical="center" wrapText="1"/>
    </xf>
    <xf numFmtId="2" fontId="4" fillId="2" borderId="0" xfId="2" applyNumberFormat="1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Border="1" applyAlignment="1">
      <alignment horizontal="left" vertical="top" wrapText="1"/>
    </xf>
    <xf numFmtId="0" fontId="11" fillId="2" borderId="0" xfId="5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1" xfId="2"/>
    <cellStyle name="Свойства элементов измерения [печать]" xfId="3"/>
    <cellStyle name="Финансовый" xfId="1" builtinId="3"/>
    <cellStyle name="Финансов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pfin.admmegion.ru/open_budget/869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8"/>
  <sheetViews>
    <sheetView tabSelected="1" topLeftCell="A7" workbookViewId="0">
      <selection activeCell="C48" sqref="C48:E48"/>
    </sheetView>
  </sheetViews>
  <sheetFormatPr defaultColWidth="8.85546875" defaultRowHeight="12.75" x14ac:dyDescent="0.2"/>
  <cols>
    <col min="1" max="1" width="26.7109375" style="1" customWidth="1"/>
    <col min="2" max="2" width="59.42578125" style="1" customWidth="1"/>
    <col min="3" max="3" width="17.85546875" style="44" customWidth="1"/>
    <col min="4" max="4" width="16.7109375" style="44" customWidth="1"/>
    <col min="5" max="5" width="14.5703125" style="1" customWidth="1"/>
    <col min="6" max="6" width="0.28515625" style="1" customWidth="1"/>
    <col min="7" max="7" width="8.85546875" style="1" customWidth="1"/>
    <col min="8" max="16384" width="8.85546875" style="1"/>
  </cols>
  <sheetData>
    <row r="2" spans="1:6" ht="33.75" customHeight="1" x14ac:dyDescent="0.2">
      <c r="A2" s="47" t="s">
        <v>0</v>
      </c>
      <c r="B2" s="47"/>
      <c r="C2" s="47"/>
      <c r="D2" s="47"/>
      <c r="E2" s="47"/>
      <c r="F2" s="47"/>
    </row>
    <row r="3" spans="1:6" ht="12.75" customHeight="1" x14ac:dyDescent="0.2">
      <c r="B3" s="2"/>
      <c r="C3" s="3"/>
      <c r="D3" s="3"/>
      <c r="E3" s="4" t="s">
        <v>1</v>
      </c>
    </row>
    <row r="4" spans="1:6" ht="30" customHeight="1" x14ac:dyDescent="0.2">
      <c r="A4" s="48" t="s">
        <v>2</v>
      </c>
      <c r="B4" s="50" t="s">
        <v>3</v>
      </c>
      <c r="C4" s="52" t="s">
        <v>4</v>
      </c>
      <c r="D4" s="54" t="s">
        <v>5</v>
      </c>
      <c r="E4" s="52" t="s">
        <v>6</v>
      </c>
    </row>
    <row r="5" spans="1:6" ht="47.25" customHeight="1" x14ac:dyDescent="0.2">
      <c r="A5" s="49"/>
      <c r="B5" s="51"/>
      <c r="C5" s="53"/>
      <c r="D5" s="53"/>
      <c r="E5" s="55"/>
    </row>
    <row r="6" spans="1:6" x14ac:dyDescent="0.2">
      <c r="A6" s="5">
        <v>1</v>
      </c>
      <c r="B6" s="6" t="s">
        <v>7</v>
      </c>
      <c r="C6" s="6" t="s">
        <v>8</v>
      </c>
      <c r="D6" s="6" t="s">
        <v>9</v>
      </c>
      <c r="E6" s="6" t="s">
        <v>10</v>
      </c>
    </row>
    <row r="7" spans="1:6" x14ac:dyDescent="0.2">
      <c r="A7" s="7"/>
      <c r="B7" s="8" t="s">
        <v>11</v>
      </c>
      <c r="C7" s="9">
        <f>SUM(C8+C39)</f>
        <v>7193972.5</v>
      </c>
      <c r="D7" s="9">
        <f>SUM(D8+D39)</f>
        <v>3414399.46</v>
      </c>
      <c r="E7" s="9">
        <f t="shared" ref="E7:E13" si="0">SUM(D7/C7)*100</f>
        <v>47.461947623513993</v>
      </c>
    </row>
    <row r="8" spans="1:6" x14ac:dyDescent="0.2">
      <c r="A8" s="10" t="s">
        <v>12</v>
      </c>
      <c r="B8" s="11" t="s">
        <v>13</v>
      </c>
      <c r="C8" s="9">
        <f>SUM(C9+C23)</f>
        <v>2840630.5999999996</v>
      </c>
      <c r="D8" s="9">
        <f>SUM(D9+D23)</f>
        <v>1201616.33</v>
      </c>
      <c r="E8" s="9">
        <f t="shared" si="0"/>
        <v>42.30104153634057</v>
      </c>
    </row>
    <row r="9" spans="1:6" x14ac:dyDescent="0.2">
      <c r="A9" s="7"/>
      <c r="B9" s="11" t="s">
        <v>14</v>
      </c>
      <c r="C9" s="9">
        <f>SUM(C10+C11+C12+C17+C21)</f>
        <v>2574686.7999999998</v>
      </c>
      <c r="D9" s="9">
        <f t="shared" ref="D9" si="1">SUM(D10+D11+D12+D17+D21)</f>
        <v>1076737.03</v>
      </c>
      <c r="E9" s="9">
        <f t="shared" si="0"/>
        <v>41.820116916744986</v>
      </c>
    </row>
    <row r="10" spans="1:6" ht="14.25" customHeight="1" x14ac:dyDescent="0.2">
      <c r="A10" s="12" t="s">
        <v>15</v>
      </c>
      <c r="B10" s="13" t="s">
        <v>16</v>
      </c>
      <c r="C10" s="14">
        <v>2102329.9</v>
      </c>
      <c r="D10" s="14">
        <v>881037.1</v>
      </c>
      <c r="E10" s="15">
        <f t="shared" si="0"/>
        <v>41.907652076869574</v>
      </c>
    </row>
    <row r="11" spans="1:6" ht="27.75" customHeight="1" x14ac:dyDescent="0.2">
      <c r="A11" s="12" t="s">
        <v>17</v>
      </c>
      <c r="B11" s="13" t="s">
        <v>18</v>
      </c>
      <c r="C11" s="14">
        <v>22401.9</v>
      </c>
      <c r="D11" s="14">
        <v>10343.799999999999</v>
      </c>
      <c r="E11" s="15">
        <f t="shared" si="0"/>
        <v>46.173762046969223</v>
      </c>
    </row>
    <row r="12" spans="1:6" ht="18" customHeight="1" x14ac:dyDescent="0.2">
      <c r="A12" s="12" t="s">
        <v>19</v>
      </c>
      <c r="B12" s="13" t="s">
        <v>20</v>
      </c>
      <c r="C12" s="15">
        <f>SUM(C13:C16)</f>
        <v>304300</v>
      </c>
      <c r="D12" s="15">
        <f>SUM(D13:D16)</f>
        <v>136564</v>
      </c>
      <c r="E12" s="15">
        <f t="shared" si="0"/>
        <v>44.878080841275057</v>
      </c>
    </row>
    <row r="13" spans="1:6" ht="26.25" customHeight="1" x14ac:dyDescent="0.2">
      <c r="A13" s="12" t="s">
        <v>21</v>
      </c>
      <c r="B13" s="16" t="s">
        <v>22</v>
      </c>
      <c r="C13" s="17">
        <v>296700</v>
      </c>
      <c r="D13" s="14">
        <v>134200.20000000001</v>
      </c>
      <c r="E13" s="15">
        <f t="shared" si="0"/>
        <v>45.230940343781597</v>
      </c>
    </row>
    <row r="14" spans="1:6" ht="19.5" customHeight="1" x14ac:dyDescent="0.2">
      <c r="A14" s="12" t="s">
        <v>23</v>
      </c>
      <c r="B14" s="16" t="s">
        <v>24</v>
      </c>
      <c r="C14" s="14">
        <v>0</v>
      </c>
      <c r="D14" s="14">
        <v>8.3000000000000007</v>
      </c>
      <c r="E14" s="15">
        <v>0</v>
      </c>
    </row>
    <row r="15" spans="1:6" ht="19.5" customHeight="1" x14ac:dyDescent="0.2">
      <c r="A15" s="12" t="s">
        <v>25</v>
      </c>
      <c r="B15" s="16" t="s">
        <v>26</v>
      </c>
      <c r="C15" s="14">
        <v>42</v>
      </c>
      <c r="D15" s="14">
        <v>33.5</v>
      </c>
      <c r="E15" s="15">
        <f t="shared" ref="E15:E21" si="2">SUM(D15/C15)*100</f>
        <v>79.761904761904773</v>
      </c>
    </row>
    <row r="16" spans="1:6" ht="27.75" customHeight="1" x14ac:dyDescent="0.2">
      <c r="A16" s="12" t="s">
        <v>27</v>
      </c>
      <c r="B16" s="16" t="s">
        <v>28</v>
      </c>
      <c r="C16" s="14">
        <v>7558</v>
      </c>
      <c r="D16" s="14">
        <v>2322</v>
      </c>
      <c r="E16" s="15">
        <f t="shared" si="2"/>
        <v>30.722413336861603</v>
      </c>
    </row>
    <row r="17" spans="1:5" ht="19.5" customHeight="1" x14ac:dyDescent="0.2">
      <c r="A17" s="12" t="s">
        <v>29</v>
      </c>
      <c r="B17" s="13" t="s">
        <v>30</v>
      </c>
      <c r="C17" s="15">
        <f>SUM(C18:C20)</f>
        <v>114372</v>
      </c>
      <c r="D17" s="15">
        <f>SUM(D18:D20)</f>
        <v>26702.63</v>
      </c>
      <c r="E17" s="15">
        <f t="shared" si="2"/>
        <v>23.347174133529187</v>
      </c>
    </row>
    <row r="18" spans="1:5" ht="18.75" customHeight="1" x14ac:dyDescent="0.2">
      <c r="A18" s="12" t="s">
        <v>31</v>
      </c>
      <c r="B18" s="16" t="s">
        <v>32</v>
      </c>
      <c r="C18" s="14">
        <v>50100</v>
      </c>
      <c r="D18" s="18">
        <v>5806.9</v>
      </c>
      <c r="E18" s="15">
        <f t="shared" si="2"/>
        <v>11.590618762475049</v>
      </c>
    </row>
    <row r="19" spans="1:5" ht="18" customHeight="1" x14ac:dyDescent="0.2">
      <c r="A19" s="12" t="s">
        <v>33</v>
      </c>
      <c r="B19" s="16" t="s">
        <v>34</v>
      </c>
      <c r="C19" s="14">
        <v>30063</v>
      </c>
      <c r="D19" s="14">
        <v>9294.2000000000007</v>
      </c>
      <c r="E19" s="15">
        <f t="shared" si="2"/>
        <v>30.915743605095969</v>
      </c>
    </row>
    <row r="20" spans="1:5" ht="15" customHeight="1" x14ac:dyDescent="0.2">
      <c r="A20" s="12" t="s">
        <v>35</v>
      </c>
      <c r="B20" s="16" t="s">
        <v>36</v>
      </c>
      <c r="C20" s="14">
        <v>34209</v>
      </c>
      <c r="D20" s="14">
        <v>11601.53</v>
      </c>
      <c r="E20" s="15">
        <f t="shared" si="2"/>
        <v>33.913677687158348</v>
      </c>
    </row>
    <row r="21" spans="1:5" ht="15" customHeight="1" x14ac:dyDescent="0.2">
      <c r="A21" s="12" t="s">
        <v>37</v>
      </c>
      <c r="B21" s="13" t="s">
        <v>38</v>
      </c>
      <c r="C21" s="14">
        <v>31283</v>
      </c>
      <c r="D21" s="14">
        <v>22089.5</v>
      </c>
      <c r="E21" s="15">
        <f t="shared" si="2"/>
        <v>70.611833903398008</v>
      </c>
    </row>
    <row r="22" spans="1:5" ht="27" hidden="1" customHeight="1" x14ac:dyDescent="0.2">
      <c r="A22" s="12" t="s">
        <v>39</v>
      </c>
      <c r="B22" s="19" t="s">
        <v>40</v>
      </c>
      <c r="C22" s="15">
        <v>0</v>
      </c>
      <c r="D22" s="15">
        <v>0</v>
      </c>
      <c r="E22" s="15">
        <v>0</v>
      </c>
    </row>
    <row r="23" spans="1:5" x14ac:dyDescent="0.2">
      <c r="A23" s="20"/>
      <c r="B23" s="11" t="s">
        <v>41</v>
      </c>
      <c r="C23" s="9">
        <f>SUM(C24+C30+C31+C32+C37+C38)</f>
        <v>265943.8</v>
      </c>
      <c r="D23" s="9">
        <v>124879.3</v>
      </c>
      <c r="E23" s="9">
        <f>SUM(D23/C23)*100</f>
        <v>46.9570262589314</v>
      </c>
    </row>
    <row r="24" spans="1:5" ht="30" hidden="1" customHeight="1" x14ac:dyDescent="0.2">
      <c r="A24" s="12" t="s">
        <v>42</v>
      </c>
      <c r="B24" s="21" t="s">
        <v>43</v>
      </c>
      <c r="C24" s="15">
        <f t="shared" ref="C24" si="3">SUM(C25+C26+C27+C28+C29)</f>
        <v>171522.19999999998</v>
      </c>
      <c r="D24" s="15">
        <f>SUM(D25+D26+D27+D28+D29)</f>
        <v>20966.099999999999</v>
      </c>
      <c r="E24" s="15">
        <f>SUM(D24/C24)*100</f>
        <v>12.223548905039697</v>
      </c>
    </row>
    <row r="25" spans="1:5" s="24" customFormat="1" ht="38.25" hidden="1" customHeight="1" x14ac:dyDescent="0.2">
      <c r="A25" s="22" t="s">
        <v>44</v>
      </c>
      <c r="B25" s="23" t="s">
        <v>45</v>
      </c>
      <c r="C25" s="15">
        <v>0</v>
      </c>
      <c r="D25" s="15">
        <v>0</v>
      </c>
      <c r="E25" s="15" t="e">
        <f>SUM(D25/C25)*100</f>
        <v>#DIV/0!</v>
      </c>
    </row>
    <row r="26" spans="1:5" ht="64.5" hidden="1" customHeight="1" x14ac:dyDescent="0.2">
      <c r="A26" s="22" t="s">
        <v>46</v>
      </c>
      <c r="B26" s="23" t="s">
        <v>47</v>
      </c>
      <c r="C26" s="15">
        <v>156847.9</v>
      </c>
      <c r="D26" s="15">
        <v>17135</v>
      </c>
      <c r="E26" s="15">
        <f>SUM(D26/C26)*100</f>
        <v>10.92459637648958</v>
      </c>
    </row>
    <row r="27" spans="1:5" ht="38.25" hidden="1" x14ac:dyDescent="0.2">
      <c r="A27" s="25" t="s">
        <v>48</v>
      </c>
      <c r="B27" s="23" t="s">
        <v>49</v>
      </c>
      <c r="C27" s="15">
        <v>0</v>
      </c>
      <c r="D27" s="15">
        <v>0</v>
      </c>
      <c r="E27" s="15">
        <v>0</v>
      </c>
    </row>
    <row r="28" spans="1:5" s="24" customFormat="1" ht="27.75" hidden="1" customHeight="1" x14ac:dyDescent="0.2">
      <c r="A28" s="22" t="s">
        <v>50</v>
      </c>
      <c r="B28" s="23" t="s">
        <v>51</v>
      </c>
      <c r="C28" s="15">
        <v>0</v>
      </c>
      <c r="D28" s="15">
        <v>0</v>
      </c>
      <c r="E28" s="15" t="e">
        <f>SUM(D28/C28)*100</f>
        <v>#DIV/0!</v>
      </c>
    </row>
    <row r="29" spans="1:5" ht="63" hidden="1" customHeight="1" x14ac:dyDescent="0.2">
      <c r="A29" s="22" t="s">
        <v>52</v>
      </c>
      <c r="B29" s="23" t="s">
        <v>53</v>
      </c>
      <c r="C29" s="15">
        <v>14674.3</v>
      </c>
      <c r="D29" s="15">
        <v>3831.1</v>
      </c>
      <c r="E29" s="15">
        <f>SUM(D29/C29)*100</f>
        <v>26.107548571311749</v>
      </c>
    </row>
    <row r="30" spans="1:5" ht="21" hidden="1" customHeight="1" x14ac:dyDescent="0.2">
      <c r="A30" s="12" t="s">
        <v>54</v>
      </c>
      <c r="B30" s="13" t="s">
        <v>55</v>
      </c>
      <c r="C30" s="26">
        <v>0</v>
      </c>
      <c r="D30" s="26">
        <v>0</v>
      </c>
      <c r="E30" s="15">
        <v>0</v>
      </c>
    </row>
    <row r="31" spans="1:5" ht="21" hidden="1" customHeight="1" x14ac:dyDescent="0.2">
      <c r="A31" s="12" t="s">
        <v>56</v>
      </c>
      <c r="B31" s="13" t="s">
        <v>57</v>
      </c>
      <c r="C31" s="26">
        <v>34.799999999999997</v>
      </c>
      <c r="D31" s="26">
        <v>4035.3</v>
      </c>
      <c r="E31" s="15">
        <f t="shared" ref="E31:E37" si="4">SUM(D31/C31)*100</f>
        <v>11595.689655172415</v>
      </c>
    </row>
    <row r="32" spans="1:5" ht="27.75" hidden="1" customHeight="1" x14ac:dyDescent="0.2">
      <c r="A32" s="12" t="s">
        <v>58</v>
      </c>
      <c r="B32" s="27" t="s">
        <v>59</v>
      </c>
      <c r="C32" s="15">
        <f>SUM(C33+C34+C35+C36)</f>
        <v>89166.700000000012</v>
      </c>
      <c r="D32" s="15">
        <f t="shared" ref="D32" si="5">SUM(D33+D34+D35+D36)</f>
        <v>23952.3</v>
      </c>
      <c r="E32" s="15">
        <f t="shared" si="4"/>
        <v>26.862382481352338</v>
      </c>
    </row>
    <row r="33" spans="1:11" ht="24.75" hidden="1" customHeight="1" x14ac:dyDescent="0.2">
      <c r="A33" s="22" t="s">
        <v>60</v>
      </c>
      <c r="B33" s="23" t="s">
        <v>61</v>
      </c>
      <c r="C33" s="28">
        <v>79800</v>
      </c>
      <c r="D33" s="15">
        <v>22083</v>
      </c>
      <c r="E33" s="15">
        <f t="shared" si="4"/>
        <v>27.672932330827066</v>
      </c>
    </row>
    <row r="34" spans="1:11" ht="64.5" hidden="1" customHeight="1" x14ac:dyDescent="0.2">
      <c r="A34" s="22" t="s">
        <v>62</v>
      </c>
      <c r="B34" s="29" t="s">
        <v>63</v>
      </c>
      <c r="C34" s="28">
        <v>1637</v>
      </c>
      <c r="D34" s="28">
        <v>486.4</v>
      </c>
      <c r="E34" s="15">
        <f t="shared" si="4"/>
        <v>29.712889431887596</v>
      </c>
      <c r="K34" s="30"/>
    </row>
    <row r="35" spans="1:11" ht="27.75" hidden="1" customHeight="1" x14ac:dyDescent="0.2">
      <c r="A35" s="22" t="s">
        <v>64</v>
      </c>
      <c r="B35" s="29" t="s">
        <v>65</v>
      </c>
      <c r="C35" s="28">
        <v>6778.6</v>
      </c>
      <c r="D35" s="28">
        <v>1343.6</v>
      </c>
      <c r="E35" s="15">
        <f t="shared" si="4"/>
        <v>19.821202018115834</v>
      </c>
    </row>
    <row r="36" spans="1:11" ht="52.5" hidden="1" customHeight="1" x14ac:dyDescent="0.2">
      <c r="A36" s="22" t="s">
        <v>66</v>
      </c>
      <c r="B36" s="31" t="s">
        <v>67</v>
      </c>
      <c r="C36" s="28">
        <v>951.1</v>
      </c>
      <c r="D36" s="28">
        <v>39.299999999999997</v>
      </c>
      <c r="E36" s="15">
        <f t="shared" si="4"/>
        <v>4.1320576174955308</v>
      </c>
    </row>
    <row r="37" spans="1:11" ht="18.75" hidden="1" customHeight="1" x14ac:dyDescent="0.2">
      <c r="A37" s="12" t="s">
        <v>68</v>
      </c>
      <c r="B37" s="13" t="s">
        <v>69</v>
      </c>
      <c r="C37" s="14">
        <v>5220.1000000000004</v>
      </c>
      <c r="D37" s="14">
        <v>1675.2</v>
      </c>
      <c r="E37" s="15">
        <f t="shared" si="4"/>
        <v>32.091339246374588</v>
      </c>
    </row>
    <row r="38" spans="1:11" ht="16.5" hidden="1" customHeight="1" x14ac:dyDescent="0.2">
      <c r="A38" s="12" t="s">
        <v>70</v>
      </c>
      <c r="B38" s="13" t="s">
        <v>71</v>
      </c>
      <c r="C38" s="15">
        <v>0</v>
      </c>
      <c r="D38" s="14">
        <v>-43.4</v>
      </c>
      <c r="E38" s="15">
        <v>0</v>
      </c>
    </row>
    <row r="39" spans="1:11" ht="15" customHeight="1" x14ac:dyDescent="0.2">
      <c r="A39" s="10" t="s">
        <v>72</v>
      </c>
      <c r="B39" s="32" t="s">
        <v>73</v>
      </c>
      <c r="C39" s="9">
        <f>SUM(C40+C46+C47+C50)</f>
        <v>4353341.9000000004</v>
      </c>
      <c r="D39" s="9">
        <f>SUM(D40+D46+D47+D48+D49+D50)</f>
        <v>2212783.13</v>
      </c>
      <c r="E39" s="9">
        <f>SUM(D39/C39)*100</f>
        <v>50.829527770377972</v>
      </c>
    </row>
    <row r="40" spans="1:11" ht="27.75" customHeight="1" x14ac:dyDescent="0.2">
      <c r="A40" s="10" t="s">
        <v>74</v>
      </c>
      <c r="B40" s="32" t="s">
        <v>75</v>
      </c>
      <c r="C40" s="9">
        <f>SUM(C42+C43+C44+C45)</f>
        <v>4353341.9000000004</v>
      </c>
      <c r="D40" s="9">
        <f>SUM(D42+D43+D44+D45)</f>
        <v>2221796.83</v>
      </c>
      <c r="E40" s="9">
        <f>SUM(D40/C40)*100</f>
        <v>51.036580196009872</v>
      </c>
    </row>
    <row r="41" spans="1:11" hidden="1" x14ac:dyDescent="0.2">
      <c r="A41" s="7"/>
      <c r="B41" s="33" t="s">
        <v>76</v>
      </c>
      <c r="C41" s="15"/>
      <c r="D41" s="15"/>
      <c r="E41" s="15"/>
    </row>
    <row r="42" spans="1:11" ht="12.75" customHeight="1" x14ac:dyDescent="0.2">
      <c r="A42" s="12" t="s">
        <v>77</v>
      </c>
      <c r="B42" s="13" t="s">
        <v>78</v>
      </c>
      <c r="C42" s="14">
        <v>622948.4</v>
      </c>
      <c r="D42" s="14">
        <v>409100.79999999999</v>
      </c>
      <c r="E42" s="15">
        <f>SUM(D42/C42)*100</f>
        <v>65.671699293231995</v>
      </c>
    </row>
    <row r="43" spans="1:11" ht="12.75" customHeight="1" x14ac:dyDescent="0.2">
      <c r="A43" s="12" t="s">
        <v>79</v>
      </c>
      <c r="B43" s="13" t="s">
        <v>80</v>
      </c>
      <c r="C43" s="14">
        <v>786148.1</v>
      </c>
      <c r="D43" s="14">
        <v>79708.7</v>
      </c>
      <c r="E43" s="15">
        <f>SUM(D43/C43)*100</f>
        <v>10.139145537590181</v>
      </c>
    </row>
    <row r="44" spans="1:11" ht="12.75" customHeight="1" x14ac:dyDescent="0.2">
      <c r="A44" s="12" t="s">
        <v>81</v>
      </c>
      <c r="B44" s="13" t="s">
        <v>82</v>
      </c>
      <c r="C44" s="14">
        <v>2843810.5</v>
      </c>
      <c r="D44" s="14">
        <v>1543530.7</v>
      </c>
      <c r="E44" s="15">
        <f>SUM(D44/C44)*100</f>
        <v>54.276847912334524</v>
      </c>
    </row>
    <row r="45" spans="1:11" ht="12.75" customHeight="1" x14ac:dyDescent="0.2">
      <c r="A45" s="12" t="s">
        <v>83</v>
      </c>
      <c r="B45" s="13" t="s">
        <v>84</v>
      </c>
      <c r="C45" s="17">
        <v>100434.9</v>
      </c>
      <c r="D45" s="14">
        <v>189456.63</v>
      </c>
      <c r="E45" s="15">
        <f>SUM(D45/C45)*100</f>
        <v>188.63625094464174</v>
      </c>
    </row>
    <row r="46" spans="1:11" ht="27.75" hidden="1" customHeight="1" x14ac:dyDescent="0.2">
      <c r="A46" s="12" t="s">
        <v>85</v>
      </c>
      <c r="B46" s="23" t="s">
        <v>86</v>
      </c>
      <c r="C46" s="15">
        <v>0</v>
      </c>
      <c r="D46" s="15">
        <v>0</v>
      </c>
      <c r="E46" s="15">
        <v>0</v>
      </c>
    </row>
    <row r="47" spans="1:11" ht="25.5" hidden="1" customHeight="1" x14ac:dyDescent="0.2">
      <c r="A47" s="12" t="s">
        <v>87</v>
      </c>
      <c r="B47" s="34" t="s">
        <v>88</v>
      </c>
      <c r="C47" s="15">
        <v>0</v>
      </c>
      <c r="D47" s="15">
        <v>0</v>
      </c>
      <c r="E47" s="15">
        <v>0</v>
      </c>
    </row>
    <row r="48" spans="1:11" x14ac:dyDescent="0.2">
      <c r="A48" s="20"/>
      <c r="B48" s="35" t="s">
        <v>89</v>
      </c>
      <c r="C48" s="9">
        <v>0</v>
      </c>
      <c r="D48" s="9">
        <v>-9013.7000000000007</v>
      </c>
      <c r="E48" s="9">
        <v>0</v>
      </c>
      <c r="J48" s="36"/>
    </row>
    <row r="49" spans="1:5" ht="28.5" hidden="1" customHeight="1" x14ac:dyDescent="0.2">
      <c r="A49" s="12" t="s">
        <v>90</v>
      </c>
      <c r="B49" s="23" t="s">
        <v>91</v>
      </c>
      <c r="C49" s="15">
        <v>0</v>
      </c>
      <c r="D49" s="15">
        <v>0</v>
      </c>
      <c r="E49" s="15">
        <v>0</v>
      </c>
    </row>
    <row r="50" spans="1:5" ht="41.25" hidden="1" customHeight="1" x14ac:dyDescent="0.2">
      <c r="A50" s="37" t="s">
        <v>92</v>
      </c>
      <c r="B50" s="38" t="s">
        <v>93</v>
      </c>
      <c r="C50" s="39">
        <v>0</v>
      </c>
      <c r="D50" s="39">
        <v>0</v>
      </c>
      <c r="E50" s="39">
        <v>0</v>
      </c>
    </row>
    <row r="51" spans="1:5" ht="12.75" customHeight="1" x14ac:dyDescent="0.2">
      <c r="A51" s="40"/>
      <c r="B51" s="41"/>
      <c r="C51" s="42"/>
      <c r="D51" s="42"/>
      <c r="E51" s="42"/>
    </row>
    <row r="52" spans="1:5" ht="30" customHeight="1" x14ac:dyDescent="0.2">
      <c r="A52" s="45" t="s">
        <v>94</v>
      </c>
      <c r="B52" s="45"/>
      <c r="C52" s="45"/>
      <c r="D52" s="45"/>
      <c r="E52" s="45"/>
    </row>
    <row r="53" spans="1:5" ht="25.5" customHeight="1" x14ac:dyDescent="0.2">
      <c r="A53" s="46" t="s">
        <v>95</v>
      </c>
      <c r="B53" s="46"/>
      <c r="C53" s="46"/>
      <c r="D53" s="46"/>
      <c r="E53" s="46"/>
    </row>
    <row r="68" spans="3:3" x14ac:dyDescent="0.2">
      <c r="C68" s="43"/>
    </row>
  </sheetData>
  <mergeCells count="8">
    <mergeCell ref="A52:E52"/>
    <mergeCell ref="A53:E53"/>
    <mergeCell ref="A2:F2"/>
    <mergeCell ref="A4:A5"/>
    <mergeCell ref="B4:B5"/>
    <mergeCell ref="C4:C5"/>
    <mergeCell ref="D4:D5"/>
    <mergeCell ref="E4:E5"/>
  </mergeCells>
  <hyperlinks>
    <hyperlink ref="A53" r:id="rId1"/>
  </hyperlinks>
  <pageMargins left="0.51181102362204722" right="0.31496062992125984" top="0.74803149606299213" bottom="0.74803149606299213" header="0.31496062992125984" footer="0.31496062992125984"/>
  <pageSetup paperSize="9" scale="6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Ольга Владимировна</dc:creator>
  <cp:lastModifiedBy>Иванова Ольга Владимировна</cp:lastModifiedBy>
  <cp:lastPrinted>2026-07-10T04:55:27Z</cp:lastPrinted>
  <dcterms:created xsi:type="dcterms:W3CDTF">2026-07-10T04:50:57Z</dcterms:created>
  <dcterms:modified xsi:type="dcterms:W3CDTF">2026-07-10T06:13:12Z</dcterms:modified>
</cp:coreProperties>
</file>