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ИСПОЛНЕНИЕ\исполнение 2023 год\2. исполнение за полугодие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iterate="1" fullPrecision="0"/>
</workbook>
</file>

<file path=xl/calcChain.xml><?xml version="1.0" encoding="utf-8"?>
<calcChain xmlns="http://schemas.openxmlformats.org/spreadsheetml/2006/main">
  <c r="E48" i="31" l="1"/>
  <c r="E47" i="31"/>
  <c r="E46" i="31"/>
  <c r="E45" i="31"/>
  <c r="E44" i="31"/>
  <c r="E43" i="31"/>
  <c r="E42" i="31"/>
  <c r="E40" i="31"/>
  <c r="E37" i="31"/>
  <c r="E36" i="31"/>
  <c r="E35" i="31"/>
  <c r="E34" i="31"/>
  <c r="E33" i="31"/>
  <c r="E32" i="31"/>
  <c r="E31" i="31"/>
  <c r="E30" i="31"/>
  <c r="E29" i="31"/>
  <c r="E28" i="31"/>
  <c r="E27" i="31"/>
  <c r="E25" i="31"/>
  <c r="E22" i="31"/>
  <c r="E21" i="31"/>
  <c r="E20" i="31"/>
  <c r="E19" i="31"/>
  <c r="E18" i="31"/>
  <c r="E17" i="31"/>
  <c r="E15" i="31"/>
  <c r="E14" i="31"/>
  <c r="E13" i="31"/>
  <c r="E12" i="31"/>
  <c r="E11" i="31"/>
  <c r="E10" i="31"/>
  <c r="E39" i="31"/>
  <c r="E24" i="31"/>
  <c r="E9" i="31"/>
  <c r="E8" i="31"/>
  <c r="D40" i="31"/>
  <c r="D32" i="31"/>
  <c r="D25" i="31"/>
  <c r="D24" i="31" s="1"/>
  <c r="D18" i="31"/>
  <c r="D13" i="31"/>
  <c r="C40" i="31" l="1"/>
  <c r="C39" i="31"/>
  <c r="C32" i="31"/>
  <c r="C25" i="31"/>
  <c r="C24" i="31"/>
  <c r="C18" i="31"/>
  <c r="C10" i="31" s="1"/>
  <c r="C9" i="31" s="1"/>
  <c r="C8" i="31" s="1"/>
  <c r="C13" i="31"/>
  <c r="D39" i="31" l="1"/>
  <c r="D10" i="31"/>
  <c r="D9" i="31" l="1"/>
  <c r="D8" i="31" s="1"/>
</calcChain>
</file>

<file path=xl/sharedStrings.xml><?xml version="1.0" encoding="utf-8"?>
<sst xmlns="http://schemas.openxmlformats.org/spreadsheetml/2006/main" count="89" uniqueCount="89">
  <si>
    <t>2</t>
  </si>
  <si>
    <t>3</t>
  </si>
  <si>
    <t>4</t>
  </si>
  <si>
    <t>5</t>
  </si>
  <si>
    <t>Налоговые доходы</t>
  </si>
  <si>
    <t>Неналоговые доходы</t>
  </si>
  <si>
    <t>Безвозмездные поступления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</si>
  <si>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</si>
  <si>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</si>
  <si>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</si>
  <si>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</si>
  <si>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</si>
  <si>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</si>
  <si>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</si>
  <si>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</si>
  <si>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</si>
  <si>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</si>
  <si>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</si>
  <si>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</si>
  <si>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</si>
  <si>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</si>
  <si>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</si>
  <si>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</si>
  <si>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</si>
  <si>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</si>
  <si>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Земельный налог</t>
  </si>
  <si>
    <t>000 1 00 00000 00 0000 000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</si>
  <si>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</si>
  <si>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</si>
  <si>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</si>
  <si>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</si>
  <si>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</si>
  <si>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</si>
  <si>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</si>
  <si>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</si>
  <si>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</si>
  <si>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</si>
  <si>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</si>
  <si>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</si>
  <si>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</si>
  <si>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</si>
  <si>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</si>
  <si>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</si>
  <si>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</si>
  <si>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000 2 03 04099 04 0000 150</t>
  </si>
  <si>
    <t>000 2 02 10000 00 0000 150</t>
  </si>
  <si>
    <t>000 2 02 20000 00 0000 150</t>
  </si>
  <si>
    <t>000 2 02 30000 00 0000 150</t>
  </si>
  <si>
    <t>000 2 02 40000 00 0000 150</t>
  </si>
  <si>
    <t>000 2 04 04099 04 0000 150</t>
  </si>
  <si>
    <t>Код бюджетной классификации</t>
  </si>
  <si>
    <t>000 1 05 04000 02 0000 110</t>
  </si>
  <si>
    <t>Налог, взимаемый в связи с применением патентной системы налогообложения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</si>
  <si>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</si>
  <si>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</si>
  <si>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</si>
  <si>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</si>
  <si>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</si>
  <si>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000 1 09 00000 00 0000 000</t>
  </si>
  <si>
    <t>Задолженность и перерасчеты по отмененным налогам, сборам и иным платежам</t>
  </si>
  <si>
    <t xml:space="preserve"> 000 1 11 01000 00 0000 120</t>
  </si>
  <si>
    <t>000 1 11 05000 00 0000 120</t>
  </si>
  <si>
    <t>000 1 11 07000 00 0000 120</t>
  </si>
  <si>
    <t xml:space="preserve">000 1 11 09000 00 0000 120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</si>
  <si>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</si>
  <si>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</si>
  <si>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</si>
  <si>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</si>
  <si>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000 1 14 01000 00 0000 410</t>
  </si>
  <si>
    <t>000 1 14 02000 00 0000 000</t>
  </si>
  <si>
    <t>000 1 14 06000 00 0000 430</t>
  </si>
  <si>
    <t>000 1 14 06300 00 0000 430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</si>
  <si>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</si>
  <si>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</si>
  <si>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</si>
  <si>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</si>
  <si>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 т.ч.</t>
  </si>
  <si>
    <t>Доходы от продажи материальных и нематериальных активов, в т.ч.</t>
  </si>
  <si>
    <t>Доходы от использования имущества, находящегося в государственной и муниципальной собственности, в т.ч.</t>
  </si>
  <si>
    <t>Налоги на имущество, в т.ч.</t>
  </si>
  <si>
    <t>Налоги на совокупный доход, в т.ч.</t>
  </si>
  <si>
    <t>000 1 05 03000 01 0000 110</t>
  </si>
  <si>
    <t>Единый сельскохозяйственный налог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</si>
  <si>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</si>
  <si>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гродских округов</t>
  </si>
  <si>
    <t xml:space="preserve">Сведения о поступлении доходов в бюджет городского округа Мегион ХМАО-Югры по видам доходов за полугодие 2023 года  в сравнении с соответствующим периодом прошлого года </t>
  </si>
  <si>
    <t>Исполнение за полугодие 2023 года</t>
  </si>
  <si>
    <t>Исполнение за полугодие 2022 года</t>
  </si>
  <si>
    <t>Темп роста (снижения), 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</si>
</sst>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0_);_(* \(#,##0.00\);_(* &quot;-&quot;??_);_(@_)"/>
    <numFmt numFmtId="167" formatCode="#,##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6" fontId="4" fillId="0" borderId="0" applyFont="0" applyFill="0" applyBorder="0" applyAlignment="0" applyProtection="0"/>
  </cellStyleXfs>
  <cellXfs count="45">
    <xf numFmtId="0" fontId="0" fillId="0" borderId="0" xfId="0"/>
    <xf numFmtId="0" fontId="6" fillId="2" borderId="0" xfId="56" applyFont="1" applyFill="1">
      <alignment wrapText="1"/>
    </xf>
    <xf numFmtId="0" fontId="10" fillId="2" borderId="5" xfId="0" applyFont="1" applyFill="1" applyBorder="1" applyAlignment="1">
      <alignment horizontal="center" vertical="center"/>
    </xf>
    <xf numFmtId="0" fontId="6" fillId="2" borderId="1" xfId="56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6" fillId="2" borderId="0" xfId="56" applyFont="1" applyFill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0" xfId="56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7" fontId="7" fillId="3" borderId="1" xfId="53" applyNumberFormat="1" applyFont="1" applyFill="1" applyBorder="1" applyAlignment="1">
      <alignment horizontal="center" vertical="center" wrapText="1"/>
    </xf>
    <xf numFmtId="167" fontId="6" fillId="0" borderId="1" xfId="58" applyNumberFormat="1" applyFont="1" applyBorder="1" applyAlignment="1">
      <alignment horizontal="center" vertical="center" wrapText="1"/>
    </xf>
    <xf numFmtId="167" fontId="6" fillId="2" borderId="1" xfId="58" applyNumberFormat="1" applyFont="1" applyFill="1" applyBorder="1" applyAlignment="1">
      <alignment horizontal="center" vertical="center" wrapText="1"/>
    </xf>
    <xf numFmtId="167" fontId="6" fillId="2" borderId="1" xfId="53" applyNumberFormat="1" applyFont="1" applyFill="1" applyBorder="1" applyAlignment="1">
      <alignment horizontal="center" vertical="center" wrapText="1"/>
    </xf>
    <xf numFmtId="167" fontId="12" fillId="2" borderId="1" xfId="53" applyNumberFormat="1" applyFont="1" applyFill="1" applyBorder="1" applyAlignment="1">
      <alignment horizontal="center" vertical="center" wrapText="1"/>
    </xf>
    <xf numFmtId="167" fontId="12" fillId="0" borderId="1" xfId="53" applyNumberFormat="1" applyFont="1" applyFill="1" applyBorder="1" applyAlignment="1">
      <alignment horizontal="center" vertical="center" wrapText="1"/>
    </xf>
    <xf numFmtId="167" fontId="6" fillId="0" borderId="1" xfId="53" applyNumberFormat="1" applyFont="1" applyFill="1" applyBorder="1" applyAlignment="1">
      <alignment horizontal="center" vertical="center" wrapText="1"/>
    </xf>
    <xf numFmtId="167" fontId="6" fillId="0" borderId="1" xfId="58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6" fillId="3" borderId="1" xfId="56" applyFont="1" applyFill="1" applyBorder="1" applyAlignment="1">
      <alignment horizontal="center" vertical="center" wrapText="1"/>
    </xf>
    <xf numFmtId="49" fontId="7" fillId="3" borderId="3" xfId="56" applyNumberFormat="1" applyFont="1" applyFill="1" applyBorder="1" applyAlignment="1">
      <alignment horizontal="left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56" applyFont="1" applyFill="1" applyAlignment="1">
      <alignment vertical="center" wrapText="1"/>
    </xf>
    <xf numFmtId="0" fontId="7" fillId="3" borderId="1" xfId="56" applyFont="1" applyFill="1" applyBorder="1" applyAlignment="1">
      <alignment horizontal="left" vertical="center" wrapText="1"/>
    </xf>
    <xf numFmtId="0" fontId="7" fillId="2" borderId="1" xfId="56" applyFont="1" applyFill="1" applyBorder="1" applyAlignment="1">
      <alignment horizontal="left" vertical="center" wrapText="1"/>
    </xf>
    <xf numFmtId="0" fontId="6" fillId="2" borderId="1" xfId="56" applyFont="1" applyFill="1" applyBorder="1" applyAlignment="1">
      <alignment horizontal="left" vertical="center" wrapText="1"/>
    </xf>
    <xf numFmtId="0" fontId="12" fillId="2" borderId="1" xfId="56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4" xfId="57" applyFont="1" applyFill="1" applyAlignment="1">
      <alignment horizontal="left" vertical="center" wrapText="1"/>
    </xf>
    <xf numFmtId="0" fontId="7" fillId="0" borderId="1" xfId="56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3" borderId="1" xfId="56" applyFont="1" applyFill="1" applyBorder="1" applyAlignment="1">
      <alignment vertical="center" wrapText="1"/>
    </xf>
    <xf numFmtId="0" fontId="6" fillId="2" borderId="1" xfId="56" applyFont="1" applyFill="1" applyBorder="1" applyAlignment="1">
      <alignment vertical="center" wrapText="1"/>
    </xf>
    <xf numFmtId="0" fontId="6" fillId="2" borderId="1" xfId="56" applyFont="1" applyFill="1" applyBorder="1" applyAlignment="1">
      <alignment horizontal="right" vertical="center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25" zoomScale="110" zoomScaleNormal="110" workbookViewId="0">
      <selection activeCell="C53" sqref="C53"/>
    </sheetView>
  </sheetViews>
  <sheetFormatPr defaultColWidth="8.85546875" defaultRowHeight="12.75" x14ac:dyDescent="0.2"/>
  <cols>
    <col min="1" max="1" width="24.42578125" style="6" customWidth="1"/>
    <col min="2" max="2" width="65.42578125" style="30" customWidth="1"/>
    <col min="3" max="3" width="16.28515625" style="6" customWidth="1"/>
    <col min="4" max="4" width="16" style="6" customWidth="1"/>
    <col min="5" max="5" width="17.28515625" style="6" customWidth="1"/>
    <col min="6" max="6" width="8.85546875" style="1" customWidth="1"/>
    <col min="7" max="16384" width="8.85546875" style="1"/>
  </cols>
  <sheetData>
    <row r="1" spans="1:5" ht="18.75" customHeight="1" x14ac:dyDescent="0.2">
      <c r="E1" s="9"/>
    </row>
    <row r="3" spans="1:5" ht="33.75" customHeight="1" x14ac:dyDescent="0.2">
      <c r="A3" s="25" t="s">
        <v>85</v>
      </c>
      <c r="B3" s="25"/>
      <c r="C3" s="25"/>
      <c r="D3" s="25"/>
      <c r="E3" s="25"/>
    </row>
    <row r="4" spans="1:5" ht="12.75" customHeight="1" x14ac:dyDescent="0.2">
      <c r="B4" s="2"/>
      <c r="C4" s="2"/>
      <c r="D4" s="2"/>
      <c r="E4" s="10" t="s">
        <v>8</v>
      </c>
    </row>
    <row r="5" spans="1:5" ht="12.75" customHeight="1" x14ac:dyDescent="0.2">
      <c r="A5" s="23" t="s">
        <v>50</v>
      </c>
      <c r="B5" s="26" t="s">
        <v>9</v>
      </c>
      <c r="C5" s="28" t="s">
        <v>86</v>
      </c>
      <c r="D5" s="28" t="s">
        <v>87</v>
      </c>
      <c r="E5" s="28" t="s">
        <v>88</v>
      </c>
    </row>
    <row r="6" spans="1:5" ht="45" customHeight="1" x14ac:dyDescent="0.2">
      <c r="A6" s="24"/>
      <c r="B6" s="27"/>
      <c r="C6" s="29"/>
      <c r="D6" s="29"/>
      <c r="E6" s="29"/>
    </row>
    <row r="7" spans="1:5" x14ac:dyDescent="0.2">
      <c r="A7" s="3">
        <v>1</v>
      </c>
      <c r="B7" s="5" t="s">
        <v>0</v>
      </c>
      <c r="C7" s="4" t="s">
        <v>1</v>
      </c>
      <c r="D7" s="4" t="s">
        <v>2</v>
      </c>
      <c r="E7" s="4" t="s">
        <v>3</v>
      </c>
    </row>
    <row r="8" spans="1:5" x14ac:dyDescent="0.2">
      <c r="A8" s="20"/>
      <c r="B8" s="21" t="s">
        <v>10</v>
      </c>
      <c r="C8" s="11">
        <f>SUM(C9+C39)</f>
        <v>3258455.8</v>
      </c>
      <c r="D8" s="11">
        <f>SUM(D9+D39)</f>
        <v>2310772.5</v>
      </c>
      <c r="E8" s="11">
        <f>C8/D8*100</f>
        <v>141</v>
      </c>
    </row>
    <row r="9" spans="1:5" x14ac:dyDescent="0.2">
      <c r="A9" s="19" t="s">
        <v>26</v>
      </c>
      <c r="B9" s="31" t="s">
        <v>11</v>
      </c>
      <c r="C9" s="11">
        <f>SUM(C10+C24)</f>
        <v>811154.3</v>
      </c>
      <c r="D9" s="11">
        <f>SUM(D10+D24)</f>
        <v>729334.5</v>
      </c>
      <c r="E9" s="11">
        <f>C9/D9*100</f>
        <v>111.2</v>
      </c>
    </row>
    <row r="10" spans="1:5" x14ac:dyDescent="0.2">
      <c r="A10" s="3"/>
      <c r="B10" s="32" t="s">
        <v>4</v>
      </c>
      <c r="C10" s="11">
        <f t="shared" ref="C10" si="0">SUM(C11+C12+C13+C18+C22)</f>
        <v>676157</v>
      </c>
      <c r="D10" s="11">
        <f t="shared" ref="D10" si="1">SUM(D11+D12+D13+D18+D22)</f>
        <v>608880.5</v>
      </c>
      <c r="E10" s="11">
        <f t="shared" ref="E10:E48" si="2">C10/D10*100</f>
        <v>111</v>
      </c>
    </row>
    <row r="11" spans="1:5" ht="14.25" customHeight="1" x14ac:dyDescent="0.2">
      <c r="A11" s="7" t="s">
        <v>27</v>
      </c>
      <c r="B11" s="33" t="s">
        <v>12</v>
      </c>
      <c r="C11" s="12">
        <v>540775</v>
      </c>
      <c r="D11" s="18">
        <v>446759</v>
      </c>
      <c r="E11" s="17">
        <f t="shared" si="2"/>
        <v>121</v>
      </c>
    </row>
    <row r="12" spans="1:5" ht="27.75" customHeight="1" x14ac:dyDescent="0.2">
      <c r="A12" s="7" t="s">
        <v>28</v>
      </c>
      <c r="B12" s="33" t="s">
        <v>13</v>
      </c>
      <c r="C12" s="13">
        <v>8590.1</v>
      </c>
      <c r="D12" s="18">
        <v>8084.5</v>
      </c>
      <c r="E12" s="17">
        <f t="shared" si="2"/>
        <v>106.3</v>
      </c>
    </row>
    <row r="13" spans="1:5" ht="18" customHeight="1" x14ac:dyDescent="0.2">
      <c r="A13" s="7" t="s">
        <v>29</v>
      </c>
      <c r="B13" s="34" t="s">
        <v>80</v>
      </c>
      <c r="C13" s="15">
        <f>SUM(C14:C17)</f>
        <v>93843.6</v>
      </c>
      <c r="D13" s="16">
        <f>SUM(D14:D17)</f>
        <v>113422.7</v>
      </c>
      <c r="E13" s="17">
        <f t="shared" si="2"/>
        <v>82.7</v>
      </c>
    </row>
    <row r="14" spans="1:5" ht="26.25" customHeight="1" x14ac:dyDescent="0.2">
      <c r="A14" s="7" t="s">
        <v>30</v>
      </c>
      <c r="B14" s="35" t="s">
        <v>21</v>
      </c>
      <c r="C14" s="14">
        <v>92492.4</v>
      </c>
      <c r="D14" s="17">
        <v>109744.4</v>
      </c>
      <c r="E14" s="17">
        <f t="shared" si="2"/>
        <v>84.3</v>
      </c>
    </row>
    <row r="15" spans="1:5" ht="19.5" customHeight="1" x14ac:dyDescent="0.2">
      <c r="A15" s="7" t="s">
        <v>31</v>
      </c>
      <c r="B15" s="35" t="s">
        <v>22</v>
      </c>
      <c r="C15" s="14">
        <v>-121</v>
      </c>
      <c r="D15" s="17">
        <v>98.2</v>
      </c>
      <c r="E15" s="17">
        <f t="shared" si="2"/>
        <v>-123.2</v>
      </c>
    </row>
    <row r="16" spans="1:5" ht="19.5" customHeight="1" x14ac:dyDescent="0.2">
      <c r="A16" s="7" t="s">
        <v>81</v>
      </c>
      <c r="B16" s="35" t="s">
        <v>82</v>
      </c>
      <c r="C16" s="14">
        <v>0</v>
      </c>
      <c r="D16" s="17">
        <v>0</v>
      </c>
      <c r="E16" s="17">
        <v>0</v>
      </c>
    </row>
    <row r="17" spans="1:5" ht="15.75" customHeight="1" x14ac:dyDescent="0.2">
      <c r="A17" s="7" t="s">
        <v>51</v>
      </c>
      <c r="B17" s="35" t="s">
        <v>52</v>
      </c>
      <c r="C17" s="14">
        <v>1472.2</v>
      </c>
      <c r="D17" s="17">
        <v>3580.1</v>
      </c>
      <c r="E17" s="17">
        <f t="shared" si="2"/>
        <v>41.1</v>
      </c>
    </row>
    <row r="18" spans="1:5" ht="19.5" customHeight="1" x14ac:dyDescent="0.2">
      <c r="A18" s="7" t="s">
        <v>32</v>
      </c>
      <c r="B18" s="34" t="s">
        <v>79</v>
      </c>
      <c r="C18" s="16">
        <f>SUM(C19:C21)</f>
        <v>28073.200000000001</v>
      </c>
      <c r="D18" s="16">
        <f>SUM(D19:D21)</f>
        <v>35972</v>
      </c>
      <c r="E18" s="17">
        <f t="shared" si="2"/>
        <v>78</v>
      </c>
    </row>
    <row r="19" spans="1:5" ht="18.75" customHeight="1" x14ac:dyDescent="0.2">
      <c r="A19" s="7" t="s">
        <v>33</v>
      </c>
      <c r="B19" s="35" t="s">
        <v>23</v>
      </c>
      <c r="C19" s="14">
        <v>4077.4</v>
      </c>
      <c r="D19" s="17">
        <v>4728.5</v>
      </c>
      <c r="E19" s="17">
        <f t="shared" si="2"/>
        <v>86.2</v>
      </c>
    </row>
    <row r="20" spans="1:5" ht="18" customHeight="1" x14ac:dyDescent="0.2">
      <c r="A20" s="7" t="s">
        <v>53</v>
      </c>
      <c r="B20" s="35" t="s">
        <v>24</v>
      </c>
      <c r="C20" s="14">
        <v>8899.4</v>
      </c>
      <c r="D20" s="17">
        <v>7431.7</v>
      </c>
      <c r="E20" s="17">
        <f t="shared" si="2"/>
        <v>119.7</v>
      </c>
    </row>
    <row r="21" spans="1:5" ht="15" customHeight="1" x14ac:dyDescent="0.2">
      <c r="A21" s="7" t="s">
        <v>34</v>
      </c>
      <c r="B21" s="35" t="s">
        <v>25</v>
      </c>
      <c r="C21" s="14">
        <v>15096.4</v>
      </c>
      <c r="D21" s="17">
        <v>23811.8</v>
      </c>
      <c r="E21" s="17">
        <f t="shared" si="2"/>
        <v>63.4</v>
      </c>
    </row>
    <row r="22" spans="1:5" ht="15" customHeight="1" x14ac:dyDescent="0.2">
      <c r="A22" s="7" t="s">
        <v>35</v>
      </c>
      <c r="B22" s="33" t="s">
        <v>18</v>
      </c>
      <c r="C22" s="14">
        <v>4875.1000000000004</v>
      </c>
      <c r="D22" s="17">
        <v>4642.3</v>
      </c>
      <c r="E22" s="17">
        <f t="shared" si="2"/>
        <v>105</v>
      </c>
    </row>
    <row r="23" spans="1:5" ht="27" customHeight="1" x14ac:dyDescent="0.2">
      <c r="A23" s="7" t="s">
        <v>58</v>
      </c>
      <c r="B23" s="36" t="s">
        <v>59</v>
      </c>
      <c r="C23" s="14">
        <v>0</v>
      </c>
      <c r="D23" s="14">
        <v>0</v>
      </c>
      <c r="E23" s="17">
        <v>0</v>
      </c>
    </row>
    <row r="24" spans="1:5" x14ac:dyDescent="0.2">
      <c r="A24" s="22"/>
      <c r="B24" s="37" t="s">
        <v>5</v>
      </c>
      <c r="C24" s="11">
        <f t="shared" ref="C24" si="3">SUM(C25+C30+C31+C32+C37+C38)</f>
        <v>134997.29999999999</v>
      </c>
      <c r="D24" s="11">
        <f t="shared" ref="D24" si="4">SUM(D25+D30+D31+D32+D37+D38)</f>
        <v>120454</v>
      </c>
      <c r="E24" s="11">
        <f>C24/D24*100</f>
        <v>112.1</v>
      </c>
    </row>
    <row r="25" spans="1:5" ht="30" customHeight="1" x14ac:dyDescent="0.2">
      <c r="A25" s="7" t="s">
        <v>36</v>
      </c>
      <c r="B25" s="38" t="s">
        <v>78</v>
      </c>
      <c r="C25" s="14">
        <f t="shared" ref="C25:D25" si="5">SUM(C26+C27+C28+C29)</f>
        <v>71843.5</v>
      </c>
      <c r="D25" s="17">
        <f t="shared" si="5"/>
        <v>71264</v>
      </c>
      <c r="E25" s="17">
        <f t="shared" si="2"/>
        <v>100.8</v>
      </c>
    </row>
    <row r="26" spans="1:5" ht="38.25" customHeight="1" x14ac:dyDescent="0.2">
      <c r="A26" s="8" t="s">
        <v>60</v>
      </c>
      <c r="B26" s="39" t="s">
        <v>64</v>
      </c>
      <c r="C26" s="14">
        <v>0</v>
      </c>
      <c r="D26" s="17">
        <v>0</v>
      </c>
      <c r="E26" s="17">
        <v>0</v>
      </c>
    </row>
    <row r="27" spans="1:5" ht="64.5" customHeight="1" x14ac:dyDescent="0.2">
      <c r="A27" s="8" t="s">
        <v>61</v>
      </c>
      <c r="B27" s="39" t="s">
        <v>65</v>
      </c>
      <c r="C27" s="14">
        <v>62056.1</v>
      </c>
      <c r="D27" s="17">
        <v>62187.9</v>
      </c>
      <c r="E27" s="17">
        <f t="shared" si="2"/>
        <v>99.8</v>
      </c>
    </row>
    <row r="28" spans="1:5" ht="18" customHeight="1" x14ac:dyDescent="0.2">
      <c r="A28" s="8" t="s">
        <v>62</v>
      </c>
      <c r="B28" s="39" t="s">
        <v>66</v>
      </c>
      <c r="C28" s="17">
        <v>645.1</v>
      </c>
      <c r="D28" s="17">
        <v>2446.4</v>
      </c>
      <c r="E28" s="17">
        <f t="shared" si="2"/>
        <v>26.4</v>
      </c>
    </row>
    <row r="29" spans="1:5" ht="48" customHeight="1" x14ac:dyDescent="0.2">
      <c r="A29" s="8" t="s">
        <v>63</v>
      </c>
      <c r="B29" s="39" t="s">
        <v>67</v>
      </c>
      <c r="C29" s="14">
        <v>9142.2999999999993</v>
      </c>
      <c r="D29" s="17">
        <v>6629.7</v>
      </c>
      <c r="E29" s="17">
        <f t="shared" si="2"/>
        <v>137.9</v>
      </c>
    </row>
    <row r="30" spans="1:5" ht="21" customHeight="1" x14ac:dyDescent="0.2">
      <c r="A30" s="7" t="s">
        <v>37</v>
      </c>
      <c r="B30" s="33" t="s">
        <v>14</v>
      </c>
      <c r="C30" s="12">
        <v>5537.8</v>
      </c>
      <c r="D30" s="18">
        <v>4443.7</v>
      </c>
      <c r="E30" s="17">
        <f t="shared" si="2"/>
        <v>124.6</v>
      </c>
    </row>
    <row r="31" spans="1:5" ht="21" customHeight="1" x14ac:dyDescent="0.2">
      <c r="A31" s="7" t="s">
        <v>38</v>
      </c>
      <c r="B31" s="33" t="s">
        <v>57</v>
      </c>
      <c r="C31" s="12">
        <v>2337.5</v>
      </c>
      <c r="D31" s="18">
        <v>1821.8</v>
      </c>
      <c r="E31" s="17">
        <f t="shared" si="2"/>
        <v>128.30000000000001</v>
      </c>
    </row>
    <row r="32" spans="1:5" ht="27.75" customHeight="1" x14ac:dyDescent="0.2">
      <c r="A32" s="7" t="s">
        <v>39</v>
      </c>
      <c r="B32" s="34" t="s">
        <v>77</v>
      </c>
      <c r="C32" s="17">
        <f t="shared" ref="C32:D32" si="6">SUM(C33+C34+C35+C36)</f>
        <v>51818.2</v>
      </c>
      <c r="D32" s="17">
        <f t="shared" si="6"/>
        <v>37320.6</v>
      </c>
      <c r="E32" s="17">
        <f t="shared" si="2"/>
        <v>138.80000000000001</v>
      </c>
    </row>
    <row r="33" spans="1:5" ht="24.75" customHeight="1" x14ac:dyDescent="0.2">
      <c r="A33" s="8" t="s">
        <v>68</v>
      </c>
      <c r="B33" s="39" t="s">
        <v>72</v>
      </c>
      <c r="C33" s="14">
        <v>43176.3</v>
      </c>
      <c r="D33" s="17">
        <v>29292.799999999999</v>
      </c>
      <c r="E33" s="17">
        <f t="shared" si="2"/>
        <v>147.4</v>
      </c>
    </row>
    <row r="34" spans="1:5" ht="64.5" customHeight="1" x14ac:dyDescent="0.2">
      <c r="A34" s="8" t="s">
        <v>69</v>
      </c>
      <c r="B34" s="40" t="s">
        <v>73</v>
      </c>
      <c r="C34" s="14">
        <v>696</v>
      </c>
      <c r="D34" s="17">
        <v>817.2</v>
      </c>
      <c r="E34" s="17">
        <f t="shared" si="2"/>
        <v>85.2</v>
      </c>
    </row>
    <row r="35" spans="1:5" ht="27.75" customHeight="1" x14ac:dyDescent="0.2">
      <c r="A35" s="8" t="s">
        <v>70</v>
      </c>
      <c r="B35" s="40" t="s">
        <v>74</v>
      </c>
      <c r="C35" s="14">
        <v>5613.5</v>
      </c>
      <c r="D35" s="17">
        <v>6090.1</v>
      </c>
      <c r="E35" s="17">
        <f t="shared" si="2"/>
        <v>92.2</v>
      </c>
    </row>
    <row r="36" spans="1:5" ht="52.5" customHeight="1" x14ac:dyDescent="0.2">
      <c r="A36" s="8" t="s">
        <v>71</v>
      </c>
      <c r="B36" s="41" t="s">
        <v>75</v>
      </c>
      <c r="C36" s="14">
        <v>2332.4</v>
      </c>
      <c r="D36" s="17">
        <v>1120.5</v>
      </c>
      <c r="E36" s="17">
        <f t="shared" si="2"/>
        <v>208.2</v>
      </c>
    </row>
    <row r="37" spans="1:5" ht="18.75" customHeight="1" x14ac:dyDescent="0.2">
      <c r="A37" s="7" t="s">
        <v>40</v>
      </c>
      <c r="B37" s="33" t="s">
        <v>15</v>
      </c>
      <c r="C37" s="14">
        <v>3447.3</v>
      </c>
      <c r="D37" s="17">
        <v>5603.9</v>
      </c>
      <c r="E37" s="17">
        <f t="shared" si="2"/>
        <v>61.5</v>
      </c>
    </row>
    <row r="38" spans="1:5" ht="16.5" customHeight="1" x14ac:dyDescent="0.2">
      <c r="A38" s="7" t="s">
        <v>41</v>
      </c>
      <c r="B38" s="33" t="s">
        <v>16</v>
      </c>
      <c r="C38" s="14">
        <v>13</v>
      </c>
      <c r="D38" s="17">
        <v>0</v>
      </c>
      <c r="E38" s="17">
        <v>0</v>
      </c>
    </row>
    <row r="39" spans="1:5" ht="15" customHeight="1" x14ac:dyDescent="0.2">
      <c r="A39" s="19" t="s">
        <v>42</v>
      </c>
      <c r="B39" s="42" t="s">
        <v>6</v>
      </c>
      <c r="C39" s="11">
        <f>SUM(C40+C46+C47+C48)</f>
        <v>2447301.5</v>
      </c>
      <c r="D39" s="11">
        <f>SUM(D40+D46+D47+D48)</f>
        <v>1581438</v>
      </c>
      <c r="E39" s="11">
        <f>C39/D39*100</f>
        <v>154.80000000000001</v>
      </c>
    </row>
    <row r="40" spans="1:5" ht="27.75" customHeight="1" x14ac:dyDescent="0.2">
      <c r="A40" s="7" t="s">
        <v>43</v>
      </c>
      <c r="B40" s="43" t="s">
        <v>17</v>
      </c>
      <c r="C40" s="14">
        <f>SUM(C42+C43+C44+C45)</f>
        <v>2448563.1</v>
      </c>
      <c r="D40" s="17">
        <f>SUM(D42+D43+D44+D45)</f>
        <v>1568415.3</v>
      </c>
      <c r="E40" s="17">
        <f t="shared" si="2"/>
        <v>156.1</v>
      </c>
    </row>
    <row r="41" spans="1:5" x14ac:dyDescent="0.2">
      <c r="A41" s="3"/>
      <c r="B41" s="33" t="s">
        <v>76</v>
      </c>
      <c r="C41" s="14"/>
      <c r="D41" s="17"/>
      <c r="E41" s="17"/>
    </row>
    <row r="42" spans="1:5" ht="12.75" customHeight="1" x14ac:dyDescent="0.2">
      <c r="A42" s="7" t="s">
        <v>45</v>
      </c>
      <c r="B42" s="44" t="s">
        <v>54</v>
      </c>
      <c r="C42" s="14">
        <v>413223.6</v>
      </c>
      <c r="D42" s="17">
        <v>279053.2</v>
      </c>
      <c r="E42" s="17">
        <f t="shared" si="2"/>
        <v>148.1</v>
      </c>
    </row>
    <row r="43" spans="1:5" ht="12.75" customHeight="1" x14ac:dyDescent="0.2">
      <c r="A43" s="7" t="s">
        <v>46</v>
      </c>
      <c r="B43" s="44" t="s">
        <v>55</v>
      </c>
      <c r="C43" s="14">
        <v>828576.5</v>
      </c>
      <c r="D43" s="17">
        <v>91112.2</v>
      </c>
      <c r="E43" s="17">
        <f t="shared" si="2"/>
        <v>909.4</v>
      </c>
    </row>
    <row r="44" spans="1:5" ht="12.75" customHeight="1" x14ac:dyDescent="0.2">
      <c r="A44" s="7" t="s">
        <v>47</v>
      </c>
      <c r="B44" s="44" t="s">
        <v>56</v>
      </c>
      <c r="C44" s="14">
        <v>1167597.8</v>
      </c>
      <c r="D44" s="17">
        <v>1126659.8999999999</v>
      </c>
      <c r="E44" s="17">
        <f t="shared" si="2"/>
        <v>103.6</v>
      </c>
    </row>
    <row r="45" spans="1:5" ht="12.75" customHeight="1" x14ac:dyDescent="0.2">
      <c r="A45" s="7" t="s">
        <v>48</v>
      </c>
      <c r="B45" s="44" t="s">
        <v>7</v>
      </c>
      <c r="C45" s="14">
        <v>39165.199999999997</v>
      </c>
      <c r="D45" s="17">
        <v>71590</v>
      </c>
      <c r="E45" s="17">
        <f t="shared" si="2"/>
        <v>54.7</v>
      </c>
    </row>
    <row r="46" spans="1:5" ht="27.75" customHeight="1" x14ac:dyDescent="0.2">
      <c r="A46" s="7" t="s">
        <v>44</v>
      </c>
      <c r="B46" s="39" t="s">
        <v>19</v>
      </c>
      <c r="C46" s="14">
        <v>750.2</v>
      </c>
      <c r="D46" s="17">
        <v>3709.3</v>
      </c>
      <c r="E46" s="17">
        <f t="shared" si="2"/>
        <v>20.2</v>
      </c>
    </row>
    <row r="47" spans="1:5" ht="33" customHeight="1" x14ac:dyDescent="0.2">
      <c r="A47" s="7" t="s">
        <v>49</v>
      </c>
      <c r="B47" s="39" t="s">
        <v>20</v>
      </c>
      <c r="C47" s="14">
        <v>100</v>
      </c>
      <c r="D47" s="17">
        <v>15000</v>
      </c>
      <c r="E47" s="17">
        <f t="shared" si="2"/>
        <v>0.7</v>
      </c>
    </row>
    <row r="48" spans="1:5" ht="41.25" customHeight="1" x14ac:dyDescent="0.2">
      <c r="A48" s="7" t="s">
        <v>83</v>
      </c>
      <c r="B48" s="43" t="s">
        <v>84</v>
      </c>
      <c r="C48" s="14">
        <v>-2111.8000000000002</v>
      </c>
      <c r="D48" s="17">
        <v>-5686.6</v>
      </c>
      <c r="E48" s="17">
        <f t="shared" si="2"/>
        <v>37.1</v>
      </c>
    </row>
  </sheetData>
  <mergeCells count="6">
    <mergeCell ref="A5:A6"/>
    <mergeCell ref="A3:E3"/>
    <mergeCell ref="B5:B6"/>
    <mergeCell ref="C5:C6"/>
    <mergeCell ref="D5:D6"/>
    <mergeCell ref="E5:E6"/>
  </mergeCells>
  <pageMargins left="0.19685039370078741" right="0.11811023622047245" top="0.15748031496062992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Иванова Ольга Владимировна</cp:lastModifiedBy>
  <cp:lastPrinted>2023-11-14T11:03:23Z</cp:lastPrinted>
  <dcterms:created xsi:type="dcterms:W3CDTF">1999-06-18T11:49:53Z</dcterms:created>
  <dcterms:modified xsi:type="dcterms:W3CDTF">2023-11-14T11:41:16Z</dcterms:modified>
</cp:coreProperties>
</file>