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к постановлению" sheetId="1" r:id="rId1"/>
  </sheets>
  <definedNames>
    <definedName name="_xlnm.Print_Titles" localSheetId="0">'к постановлению'!$9:$10</definedName>
  </definedNames>
  <calcPr fullCalcOnLoad="1"/>
</workbook>
</file>

<file path=xl/sharedStrings.xml><?xml version="1.0" encoding="utf-8"?>
<sst xmlns="http://schemas.openxmlformats.org/spreadsheetml/2006/main" count="334" uniqueCount="330">
  <si>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</si>
  <si>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</si>
  <si>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</si>
  <si>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</si>
  <si>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</si>
  <si>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</si>
  <si>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</si>
  <si>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</si>
  <si>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</si>
  <si>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</si>
  <si>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</si>
  <si>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</si>
  <si>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</si>
  <si>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</si>
  <si>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</si>
  <si>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</si>
  <si>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</si>
  <si>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</si>
  <si>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</si>
  <si>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</si>
  <si>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</si>
  <si>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</si>
  <si>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</si>
  <si>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</si>
  <si>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</si>
  <si>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</si>
  <si>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</si>
  <si>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</si>
  <si>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</si>
  <si>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</si>
  <si>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</si>
  <si>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</si>
  <si>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</si>
  <si>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</si>
  <si>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</si>
  <si>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</si>
  <si>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</si>
  <si>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</si>
  <si>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</si>
  <si>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</si>
  <si>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</si>
  <si>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</si>
  <si>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</si>
  <si>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</si>
  <si>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</si>
  <si>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</si>
  <si>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</si>
  <si>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</si>
  <si>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</si>
  <si>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</si>
  <si>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</si>
  <si>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</si>
  <si>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</si>
  <si>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</si>
  <si>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</si>
  <si>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</si>
  <si>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</si>
  <si>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</si>
  <si>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</si>
  <si>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</si>
  <si>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</si>
  <si>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</si>
  <si>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</si>
  <si>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</si>
  <si>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</si>
  <si>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</si>
  <si>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</si>
  <si>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</si>
  <si>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</si>
  <si>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</si>
  <si>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</si>
  <si>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</si>
  <si>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</si>
  <si>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</si>
  <si>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</si>
  <si>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</si>
  <si>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</si>
  <si>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</si>
  <si>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</si>
  <si>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</si>
  <si>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</si>
  <si>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</si>
  <si>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</si>
  <si>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</si>
  <si>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</si>
  <si>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</si>
  <si>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</si>
  <si>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</si>
  <si>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</si>
  <si>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</si>
  <si>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</si>
  <si>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</si>
  <si>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</si>
  <si>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</si>
  <si>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</si>
  <si>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</si>
  <si>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</si>
  <si>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</si>
  <si>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</si>
  <si>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</si>
  <si>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</si>
  <si>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</si>
  <si>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</si>
  <si>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</si>
  <si>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</si>
  <si>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</si>
  <si>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</si>
  <si>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</si>
  <si>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</si>
  <si>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</si>
  <si>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</si>
  <si>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</si>
  <si>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</si>
  <si>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</si>
  <si>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</si>
  <si>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</si>
  <si>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</si>
  <si>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</si>
  <si>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</si>
  <si>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</si>
  <si>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</si>
  <si>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</si>
  <si>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</si>
  <si>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</si>
  <si>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</si>
  <si>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</si>
  <si>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</si>
  <si>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</si>
  <si>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</si>
  <si>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</si>
  <si>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</si>
  <si>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</si>
  <si>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</si>
  <si>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</si>
  <si>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</si>
  <si>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</si>
  <si>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</si>
  <si>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</si>
  <si>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</si>
  <si>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</si>
  <si>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</si>
  <si>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</si>
  <si>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</si>
  <si>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</si>
  <si>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</si>
  <si>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</si>
  <si>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</si>
  <si>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</si>
  <si>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</si>
  <si>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</si>
  <si>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</si>
  <si>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</si>
  <si>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</si>
  <si>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</si>
  <si>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</si>
  <si>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</si>
  <si>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</si>
  <si>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</si>
  <si>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</si>
  <si>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</si>
  <si>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</si>
  <si>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</si>
  <si>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</si>
  <si>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</si>
  <si>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</si>
  <si>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</si>
  <si>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</si>
  <si>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</si>
  <si>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</si>
  <si>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</si>
  <si>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</si>
  <si>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</si>
  <si>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</si>
  <si>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</si>
  <si>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</si>
  <si>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</si>
  <si>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</si>
  <si>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</si>
  <si>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</si>
  <si>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</si>
  <si>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</si>
  <si>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</si>
  <si>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</si>
  <si>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</si>
  <si>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</si>
  <si>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</si>
  <si>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</si>
  <si>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</si>
  <si>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</si>
  <si>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</si>
  <si>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</si>
  <si>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</si>
  <si>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</si>
  <si>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</si>
  <si>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</si>
  <si>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</si>
  <si>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</si>
  <si>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</si>
  <si>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</si>
  <si>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</si>
  <si>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</si>
  <si>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</si>
  <si>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</si>
  <si>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</si>
  <si>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</si>
  <si>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</si>
  <si>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</si>
  <si>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</si>
  <si>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</si>
  <si>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</si>
  <si>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</si>
  <si>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</si>
  <si>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</si>
  <si>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</si>
  <si>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</si>
  <si>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</si>
  <si>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</si>
  <si>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</si>
  <si>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</si>
  <si>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</si>
  <si>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</si>
  <si>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</si>
  <si>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</si>
  <si>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</si>
  <si>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</si>
  <si>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</si>
  <si>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</si>
  <si>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</si>
  <si>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</si>
  <si>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</si>
  <si>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</si>
  <si>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</si>
  <si>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</si>
  <si>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</si>
  <si>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</si>
  <si>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% исполнения к плану на 2017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</si>
  <si>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</si>
  <si>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</si>
  <si>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</si>
  <si>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</si>
  <si>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</si>
  <si>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</si>
  <si>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</si>
  <si>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</si>
  <si>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</si>
  <si>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</si>
  <si>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000  2  02  10000  00  0000  151</t>
  </si>
  <si>
    <t>000  2  02  15001  00  0000  151</t>
  </si>
  <si>
    <t>000  2  02  15001  04  0000  151</t>
  </si>
  <si>
    <t>000  2  02  20000  00  0000  151</t>
  </si>
  <si>
    <t>000  2  02  20041  00  0000  151</t>
  </si>
  <si>
    <t>000  2  02  20041  04  0000  151</t>
  </si>
  <si>
    <t>000  2  02  20051  00  0000  151</t>
  </si>
  <si>
    <t xml:space="preserve">000  2  02  20051  04  0000  151 </t>
  </si>
  <si>
    <t>000  2  02  20077  00  0000  151</t>
  </si>
  <si>
    <t>000  2  02  20077  04  0000  151</t>
  </si>
  <si>
    <t>000  2  02  25519  00  0000  151</t>
  </si>
  <si>
    <t>000  2  02  25519  04  0000  151</t>
  </si>
  <si>
    <t>000  2  02  29999  00  0000  151</t>
  </si>
  <si>
    <t>000  2  02  29999  04  0000  151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</si>
  <si>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</si>
  <si>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</si>
  <si>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</si>
  <si>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</si>
  <si>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</si>
  <si>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000  2  02  30000  00  0000  151</t>
  </si>
  <si>
    <t>000  2  02  30024  00  0000  151</t>
  </si>
  <si>
    <t>000  2  02  30024  04  0000  151</t>
  </si>
  <si>
    <t>000  2  02  30029  00  0000  151</t>
  </si>
  <si>
    <t>000  2  02  30029  04  0000  151</t>
  </si>
  <si>
    <t>000  2  02  35082  00  0000  151</t>
  </si>
  <si>
    <t>000  2  02  35082  04  0000  151</t>
  </si>
  <si>
    <t>000  2  02  35135  00  0000  151</t>
  </si>
  <si>
    <t>000  2  02  35135  04  0000  151</t>
  </si>
  <si>
    <t>000  2  02  35930  00  0000  151</t>
  </si>
  <si>
    <t>000  2  02  35930  04  0000  151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</si>
  <si>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</si>
  <si>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</si>
  <si>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000  2  02  40000  00  0000  151</t>
  </si>
  <si>
    <t>000  2  02  49999  00  0000  151</t>
  </si>
  <si>
    <t>000  2  02  49999  04  0000  151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</si>
  <si>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</si>
  <si>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</si>
  <si>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</si>
  <si>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</si>
  <si>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</si>
  <si>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</si>
  <si>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</si>
  <si>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</si>
  <si>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</si>
  <si>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</si>
  <si>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000  2  19  60010  04  0000  151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</si>
  <si>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</si>
  <si>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</si>
  <si>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000  2  19  00000  04  0000  151</t>
  </si>
  <si>
    <t>Код дохода по БК</t>
  </si>
  <si>
    <t>Приложение 1</t>
  </si>
  <si>
    <t xml:space="preserve">к постановлению администрации </t>
  </si>
  <si>
    <t>города Мегиона</t>
  </si>
  <si>
    <t>Доходы бюджета городского округа город Мегион по кодам классификации доходов бюджетов за полугодие 2017 года</t>
  </si>
  <si>
    <t>План на 2017 год, утвержден решением Думы города Мегиона от 28.06.2017 №201 (с учетом справок Департамента финансов ХМАО-Югры)</t>
  </si>
  <si>
    <t>Исполнено на 01.07.2017 года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</si>
  <si>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</si>
  <si>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</si>
  <si>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000  2  02  25555  00  0000  151</t>
  </si>
  <si>
    <t>000  2  02  25555  04  0000  151</t>
  </si>
  <si>
    <t>000  2  02  35120  00  0000  151</t>
  </si>
  <si>
    <t>000  2  02  35120  04  0000  151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</si>
  <si>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</si>
  <si>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</si>
  <si>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000  2  02  35134  00  0000  151</t>
  </si>
  <si>
    <t>000  2  02  35134  04  0000  151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</si>
  <si>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</si>
  <si>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</si>
  <si>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000  1  11  01040  04  0000  120</t>
  </si>
  <si>
    <t>000  1  11  01000  00  0000  120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</si>
  <si>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</si>
  <si>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
</t>
  </si>
  <si>
    <t>000  1  11  05300  00  0000  120</t>
  </si>
  <si>
    <t>000  1  11  05320  00  0000  120</t>
  </si>
  <si>
    <t>000  1  11  05324  04  0000  120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</si>
  <si>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</si>
  <si>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</si>
  <si>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</si>
  <si>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000  1  17  05000  00  0000  180</t>
  </si>
  <si>
    <t>000  1  17  05040  04  0000  180</t>
  </si>
  <si>
    <t xml:space="preserve">Прочие неналоговые доходы
</t>
  </si>
  <si>
    <t xml:space="preserve">Прочие неналоговые доходы бюджетов городских округов
</t>
  </si>
  <si>
    <t>2</t>
  </si>
  <si>
    <t>от 21.07.2017  №1366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</si>
</sst>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49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vertical="top" wrapText="1"/>
    </xf>
    <xf numFmtId="172" fontId="49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49" fontId="4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9" fillId="33" borderId="0" xfId="0" applyFont="1" applyFill="1" applyAlignment="1">
      <alignment horizontal="right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4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172" fontId="49" fillId="33" borderId="0" xfId="0" applyNumberFormat="1" applyFont="1" applyFill="1" applyAlignment="1">
      <alignment/>
    </xf>
    <xf numFmtId="172" fontId="7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1"/>
  <sheetViews>
    <sheetView tabSelected="1" zoomScalePageLayoutView="0" workbookViewId="0" topLeftCell="A1">
      <selection activeCell="E4" sqref="E4"/>
    </sheetView>
  </sheetViews>
  <sheetFormatPr defaultColWidth="9.33203125" defaultRowHeight="11.25"/>
  <cols>
    <col min="1" max="1" width="6.33203125" style="12" customWidth="1"/>
    <col min="2" max="2" width="91.66015625" style="4" customWidth="1"/>
    <col min="3" max="3" width="41.5" style="5" customWidth="1"/>
    <col min="4" max="4" width="28.16015625" style="5" customWidth="1"/>
    <col min="5" max="5" width="23.16015625" style="4" customWidth="1"/>
    <col min="6" max="6" width="18" style="4" customWidth="1"/>
    <col min="7" max="7" width="9.33203125" style="12" customWidth="1"/>
    <col min="8" max="8" width="12.5" style="12" bestFit="1" customWidth="1"/>
    <col min="9" max="15" width="9.33203125" style="12" customWidth="1"/>
    <col min="16" max="16384" width="9.33203125" style="12" customWidth="1"/>
  </cols>
  <sheetData>
    <row r="1" spans="3:6" s="4" customFormat="1" ht="15.75" customHeight="1">
      <c r="C1" s="5"/>
      <c r="D1" s="5"/>
      <c r="E1" s="19" t="s">
        <v>296</v>
      </c>
      <c r="F1" s="20"/>
    </row>
    <row r="2" spans="3:6" s="4" customFormat="1" ht="15.75" customHeight="1">
      <c r="C2" s="5"/>
      <c r="D2" s="5"/>
      <c r="E2" s="19" t="s">
        <v>297</v>
      </c>
      <c r="F2" s="20"/>
    </row>
    <row r="3" spans="3:6" s="4" customFormat="1" ht="15.75" customHeight="1">
      <c r="C3" s="5"/>
      <c r="D3" s="5"/>
      <c r="E3" s="19" t="s">
        <v>298</v>
      </c>
      <c r="F3" s="20"/>
    </row>
    <row r="4" spans="3:6" s="4" customFormat="1" ht="15.75" customHeight="1">
      <c r="C4" s="5"/>
      <c r="D4" s="5"/>
      <c r="E4" s="19" t="s">
        <v>329</v>
      </c>
      <c r="F4" s="20"/>
    </row>
    <row r="5" spans="3:4" s="4" customFormat="1" ht="15.75">
      <c r="C5" s="5"/>
      <c r="D5" s="5"/>
    </row>
    <row r="6" spans="2:6" s="4" customFormat="1" ht="21" customHeight="1">
      <c r="B6" s="28" t="s">
        <v>299</v>
      </c>
      <c r="C6" s="28"/>
      <c r="D6" s="28"/>
      <c r="E6" s="28"/>
      <c r="F6" s="6"/>
    </row>
    <row r="7" spans="2:6" s="4" customFormat="1" ht="15.75">
      <c r="B7" s="6"/>
      <c r="C7" s="6"/>
      <c r="D7" s="6"/>
      <c r="E7" s="6"/>
      <c r="F7" s="6"/>
    </row>
    <row r="8" spans="3:6" s="4" customFormat="1" ht="15.75">
      <c r="C8" s="5"/>
      <c r="D8" s="5"/>
      <c r="E8" s="7"/>
      <c r="F8" s="7" t="s">
        <v>153</v>
      </c>
    </row>
    <row r="9" spans="2:6" s="11" customFormat="1" ht="145.5" customHeight="1">
      <c r="B9" s="8" t="s">
        <v>237</v>
      </c>
      <c r="C9" s="9" t="s">
        <v>295</v>
      </c>
      <c r="D9" s="10" t="s">
        <v>300</v>
      </c>
      <c r="E9" s="8" t="s">
        <v>301</v>
      </c>
      <c r="F9" s="8" t="s">
        <v>235</v>
      </c>
    </row>
    <row r="10" spans="2:6" s="11" customFormat="1" ht="11.25" customHeight="1">
      <c r="B10" s="25">
        <v>1</v>
      </c>
      <c r="C10" s="26" t="s">
        <v>328</v>
      </c>
      <c r="D10" s="27">
        <v>3</v>
      </c>
      <c r="E10" s="25">
        <v>4</v>
      </c>
      <c r="F10" s="25">
        <v>5</v>
      </c>
    </row>
    <row r="11" spans="2:6" ht="15.75">
      <c r="B11" s="2" t="s">
        <v>0</v>
      </c>
      <c r="C11" s="1" t="s">
        <v>1</v>
      </c>
      <c r="D11" s="3">
        <f>SUM(D12,D126)</f>
        <v>3892674.5</v>
      </c>
      <c r="E11" s="3">
        <f>SUM(E12,E126)</f>
        <v>1914801.1</v>
      </c>
      <c r="F11" s="3">
        <f>SUM(E11/D11)*100</f>
        <v>49.18985905448812</v>
      </c>
    </row>
    <row r="12" spans="2:8" ht="15.75">
      <c r="B12" s="2" t="s">
        <v>2</v>
      </c>
      <c r="C12" s="1" t="s">
        <v>3</v>
      </c>
      <c r="D12" s="3">
        <f>SUM(D13,D19,D25,D41,D49,D56,D74,D80,D89,D102,D121)</f>
        <v>1235312.8</v>
      </c>
      <c r="E12" s="3">
        <f>SUM(E13,E19,E25,E41,E49,E56,E74,E80,E89,E102,E121)</f>
        <v>567975.3</v>
      </c>
      <c r="F12" s="3">
        <f aca="true" t="shared" si="0" ref="F12:F67">SUM(E12/D12)*100</f>
        <v>45.97825749073433</v>
      </c>
      <c r="H12" s="21"/>
    </row>
    <row r="13" spans="2:6" ht="15.75">
      <c r="B13" s="2" t="s">
        <v>4</v>
      </c>
      <c r="C13" s="1" t="s">
        <v>5</v>
      </c>
      <c r="D13" s="3">
        <f>SUM(D14)</f>
        <v>704535.5</v>
      </c>
      <c r="E13" s="3">
        <f>SUM(E14)</f>
        <v>345629.89999999997</v>
      </c>
      <c r="F13" s="3">
        <f t="shared" si="0"/>
        <v>49.0578402365814</v>
      </c>
    </row>
    <row r="14" spans="2:6" ht="24" customHeight="1">
      <c r="B14" s="2" t="s">
        <v>6</v>
      </c>
      <c r="C14" s="1" t="s">
        <v>7</v>
      </c>
      <c r="D14" s="3">
        <f>SUM(D15,D16,D17,D18)</f>
        <v>704535.5</v>
      </c>
      <c r="E14" s="3">
        <f>SUM(E15,E16,E17,E18)</f>
        <v>345629.89999999997</v>
      </c>
      <c r="F14" s="3">
        <f t="shared" si="0"/>
        <v>49.0578402365814</v>
      </c>
    </row>
    <row r="15" spans="2:6" ht="84.75" customHeight="1">
      <c r="B15" s="2" t="s">
        <v>161</v>
      </c>
      <c r="C15" s="1" t="s">
        <v>8</v>
      </c>
      <c r="D15" s="3">
        <v>697456.9</v>
      </c>
      <c r="E15" s="22">
        <v>341553.3</v>
      </c>
      <c r="F15" s="3">
        <f t="shared" si="0"/>
        <v>48.97124109030966</v>
      </c>
    </row>
    <row r="16" spans="2:6" ht="111.75" customHeight="1">
      <c r="B16" s="2" t="s">
        <v>9</v>
      </c>
      <c r="C16" s="1" t="s">
        <v>10</v>
      </c>
      <c r="D16" s="3">
        <v>1410</v>
      </c>
      <c r="E16" s="3">
        <v>1574.8</v>
      </c>
      <c r="F16" s="3">
        <f t="shared" si="0"/>
        <v>111.68794326241134</v>
      </c>
    </row>
    <row r="17" spans="2:6" ht="52.5" customHeight="1">
      <c r="B17" s="2" t="s">
        <v>11</v>
      </c>
      <c r="C17" s="1" t="s">
        <v>12</v>
      </c>
      <c r="D17" s="3">
        <v>2114</v>
      </c>
      <c r="E17" s="3">
        <v>806</v>
      </c>
      <c r="F17" s="3">
        <f t="shared" si="0"/>
        <v>38.12677388836329</v>
      </c>
    </row>
    <row r="18" spans="2:6" ht="89.25" customHeight="1">
      <c r="B18" s="2" t="s">
        <v>162</v>
      </c>
      <c r="C18" s="1" t="s">
        <v>13</v>
      </c>
      <c r="D18" s="3">
        <v>3554.6</v>
      </c>
      <c r="E18" s="3">
        <v>1695.8</v>
      </c>
      <c r="F18" s="3">
        <f t="shared" si="0"/>
        <v>47.70719630900804</v>
      </c>
    </row>
    <row r="19" spans="2:6" ht="33.75" customHeight="1">
      <c r="B19" s="2" t="s">
        <v>206</v>
      </c>
      <c r="C19" s="1" t="s">
        <v>200</v>
      </c>
      <c r="D19" s="3">
        <f>D20</f>
        <v>14148</v>
      </c>
      <c r="E19" s="3">
        <f>E20</f>
        <v>5348.1</v>
      </c>
      <c r="F19" s="3">
        <f t="shared" si="0"/>
        <v>37.80110262934691</v>
      </c>
    </row>
    <row r="20" spans="2:6" ht="33.75" customHeight="1">
      <c r="B20" s="2" t="s">
        <v>205</v>
      </c>
      <c r="C20" s="1" t="s">
        <v>199</v>
      </c>
      <c r="D20" s="3">
        <f>SUM(D21,D22,D23,D24)</f>
        <v>14148</v>
      </c>
      <c r="E20" s="3">
        <f>SUM(E21,E22,E23,E24)</f>
        <v>5348.1</v>
      </c>
      <c r="F20" s="3">
        <f t="shared" si="0"/>
        <v>37.80110262934691</v>
      </c>
    </row>
    <row r="21" spans="2:6" ht="65.25" customHeight="1">
      <c r="B21" s="2" t="s">
        <v>204</v>
      </c>
      <c r="C21" s="1" t="s">
        <v>198</v>
      </c>
      <c r="D21" s="3">
        <v>4541</v>
      </c>
      <c r="E21" s="3">
        <v>2112</v>
      </c>
      <c r="F21" s="3">
        <f t="shared" si="0"/>
        <v>46.509579387800045</v>
      </c>
    </row>
    <row r="22" spans="2:6" ht="83.25" customHeight="1">
      <c r="B22" s="2" t="s">
        <v>203</v>
      </c>
      <c r="C22" s="1" t="s">
        <v>197</v>
      </c>
      <c r="D22" s="3">
        <v>71</v>
      </c>
      <c r="E22" s="22">
        <v>23</v>
      </c>
      <c r="F22" s="3">
        <f t="shared" si="0"/>
        <v>32.3943661971831</v>
      </c>
    </row>
    <row r="23" spans="2:6" ht="69.75" customHeight="1">
      <c r="B23" s="2" t="s">
        <v>202</v>
      </c>
      <c r="C23" s="1" t="s">
        <v>196</v>
      </c>
      <c r="D23" s="3">
        <v>9536</v>
      </c>
      <c r="E23" s="3">
        <v>3641.5</v>
      </c>
      <c r="F23" s="3">
        <f t="shared" si="0"/>
        <v>38.186870805369125</v>
      </c>
    </row>
    <row r="24" spans="2:6" ht="66" customHeight="1">
      <c r="B24" s="2" t="s">
        <v>201</v>
      </c>
      <c r="C24" s="1" t="s">
        <v>195</v>
      </c>
      <c r="D24" s="3">
        <v>0</v>
      </c>
      <c r="E24" s="3">
        <v>-428.4</v>
      </c>
      <c r="F24" s="3">
        <v>0</v>
      </c>
    </row>
    <row r="25" spans="2:6" ht="20.25" customHeight="1">
      <c r="B25" s="2" t="s">
        <v>14</v>
      </c>
      <c r="C25" s="1" t="s">
        <v>15</v>
      </c>
      <c r="D25" s="3">
        <f>SUM(D26,D34,D37,D39)</f>
        <v>137357</v>
      </c>
      <c r="E25" s="3">
        <f>SUM(E26,E34,E37,E39)</f>
        <v>77957.8</v>
      </c>
      <c r="F25" s="3">
        <f t="shared" si="0"/>
        <v>56.75560765013796</v>
      </c>
    </row>
    <row r="26" spans="2:6" ht="39" customHeight="1">
      <c r="B26" s="2" t="s">
        <v>16</v>
      </c>
      <c r="C26" s="1" t="s">
        <v>17</v>
      </c>
      <c r="D26" s="3">
        <f>SUM(D27,D30,D33)</f>
        <v>88000</v>
      </c>
      <c r="E26" s="3">
        <f>SUM(E27,E30,E33)</f>
        <v>52109.6</v>
      </c>
      <c r="F26" s="3">
        <f t="shared" si="0"/>
        <v>59.21545454545455</v>
      </c>
    </row>
    <row r="27" spans="2:6" ht="39" customHeight="1">
      <c r="B27" s="2" t="s">
        <v>18</v>
      </c>
      <c r="C27" s="1" t="s">
        <v>19</v>
      </c>
      <c r="D27" s="3">
        <f>SUM(D28,D29)</f>
        <v>71000</v>
      </c>
      <c r="E27" s="3">
        <f>SUM(E28,E29)</f>
        <v>39534.9</v>
      </c>
      <c r="F27" s="3">
        <f t="shared" si="0"/>
        <v>55.68295774647888</v>
      </c>
    </row>
    <row r="28" spans="2:6" ht="39.75" customHeight="1">
      <c r="B28" s="2" t="s">
        <v>18</v>
      </c>
      <c r="C28" s="1" t="s">
        <v>20</v>
      </c>
      <c r="D28" s="3">
        <v>71000</v>
      </c>
      <c r="E28" s="3">
        <v>39530.1</v>
      </c>
      <c r="F28" s="3">
        <f t="shared" si="0"/>
        <v>55.67619718309859</v>
      </c>
    </row>
    <row r="29" spans="2:6" ht="54" customHeight="1">
      <c r="B29" s="2" t="s">
        <v>21</v>
      </c>
      <c r="C29" s="1" t="s">
        <v>22</v>
      </c>
      <c r="D29" s="3">
        <v>0</v>
      </c>
      <c r="E29" s="3">
        <v>4.8</v>
      </c>
      <c r="F29" s="3">
        <v>0</v>
      </c>
    </row>
    <row r="30" spans="2:6" ht="39.75" customHeight="1">
      <c r="B30" s="2" t="s">
        <v>23</v>
      </c>
      <c r="C30" s="1" t="s">
        <v>24</v>
      </c>
      <c r="D30" s="3">
        <f>SUM(D31,D32)</f>
        <v>17000</v>
      </c>
      <c r="E30" s="3">
        <f>SUM(E31,E32)</f>
        <v>12709.3</v>
      </c>
      <c r="F30" s="3">
        <f t="shared" si="0"/>
        <v>74.76058823529411</v>
      </c>
    </row>
    <row r="31" spans="2:6" ht="71.25" customHeight="1">
      <c r="B31" s="16" t="s">
        <v>288</v>
      </c>
      <c r="C31" s="1" t="s">
        <v>25</v>
      </c>
      <c r="D31" s="3">
        <v>17000</v>
      </c>
      <c r="E31" s="3">
        <v>12682.3</v>
      </c>
      <c r="F31" s="3">
        <f t="shared" si="0"/>
        <v>74.60176470588235</v>
      </c>
    </row>
    <row r="32" spans="2:6" ht="58.5" customHeight="1">
      <c r="B32" s="2" t="s">
        <v>26</v>
      </c>
      <c r="C32" s="1" t="s">
        <v>27</v>
      </c>
      <c r="D32" s="3">
        <v>0</v>
      </c>
      <c r="E32" s="3">
        <v>27</v>
      </c>
      <c r="F32" s="3">
        <v>0</v>
      </c>
    </row>
    <row r="33" spans="2:6" ht="36.75" customHeight="1">
      <c r="B33" s="2" t="s">
        <v>236</v>
      </c>
      <c r="C33" s="1" t="s">
        <v>28</v>
      </c>
      <c r="D33" s="3">
        <v>0</v>
      </c>
      <c r="E33" s="3">
        <v>-134.6</v>
      </c>
      <c r="F33" s="3">
        <v>0</v>
      </c>
    </row>
    <row r="34" spans="2:6" ht="35.25" customHeight="1">
      <c r="B34" s="2" t="s">
        <v>29</v>
      </c>
      <c r="C34" s="1" t="s">
        <v>30</v>
      </c>
      <c r="D34" s="3">
        <f>SUM(D35,D36)</f>
        <v>45000</v>
      </c>
      <c r="E34" s="3">
        <f>SUM(E35,E36)</f>
        <v>21541.2</v>
      </c>
      <c r="F34" s="3">
        <f t="shared" si="0"/>
        <v>47.86933333333334</v>
      </c>
    </row>
    <row r="35" spans="2:6" ht="30.75" customHeight="1">
      <c r="B35" s="2" t="s">
        <v>29</v>
      </c>
      <c r="C35" s="1" t="s">
        <v>31</v>
      </c>
      <c r="D35" s="3">
        <v>45000</v>
      </c>
      <c r="E35" s="3">
        <v>21530</v>
      </c>
      <c r="F35" s="3">
        <f t="shared" si="0"/>
        <v>47.84444444444445</v>
      </c>
    </row>
    <row r="36" spans="2:6" ht="49.5" customHeight="1">
      <c r="B36" s="2" t="s">
        <v>32</v>
      </c>
      <c r="C36" s="1" t="s">
        <v>33</v>
      </c>
      <c r="D36" s="3">
        <v>0</v>
      </c>
      <c r="E36" s="3">
        <v>11.2</v>
      </c>
      <c r="F36" s="3">
        <v>0</v>
      </c>
    </row>
    <row r="37" spans="2:6" ht="25.5" customHeight="1">
      <c r="B37" s="2" t="s">
        <v>34</v>
      </c>
      <c r="C37" s="1" t="s">
        <v>35</v>
      </c>
      <c r="D37" s="3">
        <f>SUM(D38)</f>
        <v>157</v>
      </c>
      <c r="E37" s="3">
        <f>SUM(E38)</f>
        <v>61.3</v>
      </c>
      <c r="F37" s="3">
        <f t="shared" si="0"/>
        <v>39.044585987261144</v>
      </c>
    </row>
    <row r="38" spans="2:6" ht="28.5" customHeight="1">
      <c r="B38" s="2" t="s">
        <v>34</v>
      </c>
      <c r="C38" s="1" t="s">
        <v>36</v>
      </c>
      <c r="D38" s="3">
        <v>157</v>
      </c>
      <c r="E38" s="3">
        <v>61.3</v>
      </c>
      <c r="F38" s="3">
        <f t="shared" si="0"/>
        <v>39.044585987261144</v>
      </c>
    </row>
    <row r="39" spans="2:6" ht="41.25" customHeight="1">
      <c r="B39" s="2" t="s">
        <v>165</v>
      </c>
      <c r="C39" s="1" t="s">
        <v>166</v>
      </c>
      <c r="D39" s="3">
        <f>SUM(D40)</f>
        <v>4200</v>
      </c>
      <c r="E39" s="3">
        <f>SUM(E40)</f>
        <v>4245.7</v>
      </c>
      <c r="F39" s="3">
        <f t="shared" si="0"/>
        <v>101.08809523809524</v>
      </c>
    </row>
    <row r="40" spans="2:6" ht="49.5" customHeight="1">
      <c r="B40" s="2" t="s">
        <v>167</v>
      </c>
      <c r="C40" s="1" t="s">
        <v>168</v>
      </c>
      <c r="D40" s="3">
        <v>4200</v>
      </c>
      <c r="E40" s="22">
        <v>4245.7</v>
      </c>
      <c r="F40" s="3">
        <f t="shared" si="0"/>
        <v>101.08809523809524</v>
      </c>
    </row>
    <row r="41" spans="2:6" ht="21" customHeight="1">
      <c r="B41" s="2" t="s">
        <v>37</v>
      </c>
      <c r="C41" s="1" t="s">
        <v>38</v>
      </c>
      <c r="D41" s="3">
        <f>SUM(D42,D44)</f>
        <v>36435</v>
      </c>
      <c r="E41" s="3">
        <f>SUM(E42,E44)</f>
        <v>18347.7</v>
      </c>
      <c r="F41" s="3">
        <f t="shared" si="0"/>
        <v>50.35734870317003</v>
      </c>
    </row>
    <row r="42" spans="2:6" ht="27.75" customHeight="1">
      <c r="B42" s="2" t="s">
        <v>39</v>
      </c>
      <c r="C42" s="1" t="s">
        <v>40</v>
      </c>
      <c r="D42" s="3">
        <f>SUM(D43)</f>
        <v>16955</v>
      </c>
      <c r="E42" s="3">
        <f>SUM(E43)</f>
        <v>3264.9</v>
      </c>
      <c r="F42" s="3">
        <f t="shared" si="0"/>
        <v>19.25626658802713</v>
      </c>
    </row>
    <row r="43" spans="2:6" ht="51" customHeight="1">
      <c r="B43" s="2" t="s">
        <v>41</v>
      </c>
      <c r="C43" s="1" t="s">
        <v>42</v>
      </c>
      <c r="D43" s="3">
        <v>16955</v>
      </c>
      <c r="E43" s="3">
        <v>3264.9</v>
      </c>
      <c r="F43" s="3">
        <f t="shared" si="0"/>
        <v>19.25626658802713</v>
      </c>
    </row>
    <row r="44" spans="2:6" ht="19.5" customHeight="1">
      <c r="B44" s="2" t="s">
        <v>43</v>
      </c>
      <c r="C44" s="1" t="s">
        <v>44</v>
      </c>
      <c r="D44" s="3">
        <f>SUM(D45,D47)</f>
        <v>19480</v>
      </c>
      <c r="E44" s="3">
        <f>SUM(E45,E47)</f>
        <v>15082.800000000001</v>
      </c>
      <c r="F44" s="3">
        <f t="shared" si="0"/>
        <v>77.42710472279262</v>
      </c>
    </row>
    <row r="45" spans="2:6" ht="34.5" customHeight="1">
      <c r="B45" s="2" t="s">
        <v>216</v>
      </c>
      <c r="C45" s="1" t="s">
        <v>217</v>
      </c>
      <c r="D45" s="3">
        <f>SUM(D46)</f>
        <v>18200</v>
      </c>
      <c r="E45" s="3">
        <f>SUM(E46)</f>
        <v>14173.6</v>
      </c>
      <c r="F45" s="3">
        <f t="shared" si="0"/>
        <v>77.87692307692308</v>
      </c>
    </row>
    <row r="46" spans="2:6" ht="52.5" customHeight="1">
      <c r="B46" s="2" t="s">
        <v>221</v>
      </c>
      <c r="C46" s="1" t="s">
        <v>218</v>
      </c>
      <c r="D46" s="3">
        <v>18200</v>
      </c>
      <c r="E46" s="3">
        <v>14173.6</v>
      </c>
      <c r="F46" s="3">
        <f t="shared" si="0"/>
        <v>77.87692307692308</v>
      </c>
    </row>
    <row r="47" spans="2:6" ht="39" customHeight="1">
      <c r="B47" s="2" t="s">
        <v>219</v>
      </c>
      <c r="C47" s="1" t="s">
        <v>220</v>
      </c>
      <c r="D47" s="3">
        <f>SUM(D48)</f>
        <v>1280</v>
      </c>
      <c r="E47" s="3">
        <f>SUM(E48)</f>
        <v>909.2</v>
      </c>
      <c r="F47" s="3">
        <f t="shared" si="0"/>
        <v>71.03125</v>
      </c>
    </row>
    <row r="48" spans="2:6" ht="54" customHeight="1">
      <c r="B48" s="2" t="s">
        <v>222</v>
      </c>
      <c r="C48" s="1" t="s">
        <v>223</v>
      </c>
      <c r="D48" s="3">
        <v>1280</v>
      </c>
      <c r="E48" s="3">
        <v>909.2</v>
      </c>
      <c r="F48" s="3">
        <f t="shared" si="0"/>
        <v>71.03125</v>
      </c>
    </row>
    <row r="49" spans="2:6" ht="18.75" customHeight="1">
      <c r="B49" s="2" t="s">
        <v>45</v>
      </c>
      <c r="C49" s="1" t="s">
        <v>46</v>
      </c>
      <c r="D49" s="3">
        <f>SUM(D50,D52)</f>
        <v>9036</v>
      </c>
      <c r="E49" s="3">
        <f>SUM(E50,E52)</f>
        <v>4064.3999999999996</v>
      </c>
      <c r="F49" s="3">
        <f t="shared" si="0"/>
        <v>44.9800796812749</v>
      </c>
    </row>
    <row r="50" spans="2:6" ht="37.5" customHeight="1">
      <c r="B50" s="2" t="s">
        <v>47</v>
      </c>
      <c r="C50" s="1" t="s">
        <v>48</v>
      </c>
      <c r="D50" s="3">
        <f>SUM(D51)</f>
        <v>9000</v>
      </c>
      <c r="E50" s="3">
        <f>SUM(E51)</f>
        <v>4043.2</v>
      </c>
      <c r="F50" s="3">
        <f t="shared" si="0"/>
        <v>44.92444444444445</v>
      </c>
    </row>
    <row r="51" spans="2:6" ht="50.25" customHeight="1">
      <c r="B51" s="2" t="s">
        <v>152</v>
      </c>
      <c r="C51" s="1" t="s">
        <v>49</v>
      </c>
      <c r="D51" s="3">
        <v>9000</v>
      </c>
      <c r="E51" s="3">
        <v>4043.2</v>
      </c>
      <c r="F51" s="3">
        <f t="shared" si="0"/>
        <v>44.92444444444445</v>
      </c>
    </row>
    <row r="52" spans="2:6" ht="39.75" customHeight="1">
      <c r="B52" s="2" t="s">
        <v>50</v>
      </c>
      <c r="C52" s="1" t="s">
        <v>51</v>
      </c>
      <c r="D52" s="3">
        <f>D53+D54</f>
        <v>36</v>
      </c>
      <c r="E52" s="3">
        <f>E53+E54</f>
        <v>21.2</v>
      </c>
      <c r="F52" s="3">
        <f t="shared" si="0"/>
        <v>58.88888888888889</v>
      </c>
    </row>
    <row r="53" spans="2:6" ht="36.75" customHeight="1">
      <c r="B53" s="2" t="s">
        <v>157</v>
      </c>
      <c r="C53" s="1" t="s">
        <v>156</v>
      </c>
      <c r="D53" s="3">
        <v>20</v>
      </c>
      <c r="E53" s="3">
        <v>10</v>
      </c>
      <c r="F53" s="3">
        <f t="shared" si="0"/>
        <v>50</v>
      </c>
    </row>
    <row r="54" spans="2:6" ht="63" customHeight="1">
      <c r="B54" s="2" t="s">
        <v>208</v>
      </c>
      <c r="C54" s="1" t="s">
        <v>193</v>
      </c>
      <c r="D54" s="3">
        <f>SUM(D55)</f>
        <v>16</v>
      </c>
      <c r="E54" s="3">
        <f>SUM(E55)</f>
        <v>11.2</v>
      </c>
      <c r="F54" s="3">
        <f t="shared" si="0"/>
        <v>70</v>
      </c>
    </row>
    <row r="55" spans="2:6" ht="86.25" customHeight="1">
      <c r="B55" s="2" t="s">
        <v>207</v>
      </c>
      <c r="C55" s="1" t="s">
        <v>194</v>
      </c>
      <c r="D55" s="3">
        <v>16</v>
      </c>
      <c r="E55" s="3">
        <v>11.2</v>
      </c>
      <c r="F55" s="3">
        <f t="shared" si="0"/>
        <v>70</v>
      </c>
    </row>
    <row r="56" spans="2:6" ht="45" customHeight="1">
      <c r="B56" s="2" t="s">
        <v>52</v>
      </c>
      <c r="C56" s="1" t="s">
        <v>53</v>
      </c>
      <c r="D56" s="3">
        <f>SUM(D57,D59,D71)</f>
        <v>252108</v>
      </c>
      <c r="E56" s="3">
        <f>SUM(E57,E59,E71)</f>
        <v>80033.2</v>
      </c>
      <c r="F56" s="3">
        <f t="shared" si="0"/>
        <v>31.745601091595667</v>
      </c>
    </row>
    <row r="57" spans="2:6" ht="66" customHeight="1">
      <c r="B57" s="2" t="s">
        <v>316</v>
      </c>
      <c r="C57" s="1" t="s">
        <v>315</v>
      </c>
      <c r="D57" s="23">
        <f>D58</f>
        <v>0</v>
      </c>
      <c r="E57" s="3">
        <f>E58</f>
        <v>295.5</v>
      </c>
      <c r="F57" s="3">
        <v>0</v>
      </c>
    </row>
    <row r="58" spans="2:6" ht="54" customHeight="1">
      <c r="B58" s="2" t="s">
        <v>317</v>
      </c>
      <c r="C58" s="1" t="s">
        <v>314</v>
      </c>
      <c r="D58" s="3">
        <v>0</v>
      </c>
      <c r="E58" s="3">
        <v>295.5</v>
      </c>
      <c r="F58" s="3">
        <v>0</v>
      </c>
    </row>
    <row r="59" spans="2:6" ht="85.5" customHeight="1">
      <c r="B59" s="2" t="s">
        <v>54</v>
      </c>
      <c r="C59" s="1" t="s">
        <v>55</v>
      </c>
      <c r="D59" s="3">
        <f>SUM(D60,D62,D64,D66,D68)</f>
        <v>251220</v>
      </c>
      <c r="E59" s="3">
        <f>SUM(E60,E62,E64,E66,E68)</f>
        <v>79355.3</v>
      </c>
      <c r="F59" s="3">
        <f t="shared" si="0"/>
        <v>31.58797070296951</v>
      </c>
    </row>
    <row r="60" spans="2:6" ht="69" customHeight="1">
      <c r="B60" s="2" t="s">
        <v>56</v>
      </c>
      <c r="C60" s="1" t="s">
        <v>57</v>
      </c>
      <c r="D60" s="3">
        <f>SUM(D61)</f>
        <v>220180</v>
      </c>
      <c r="E60" s="3">
        <f>SUM(E61)</f>
        <v>65588.4</v>
      </c>
      <c r="F60" s="3">
        <f t="shared" si="0"/>
        <v>29.788536651830317</v>
      </c>
    </row>
    <row r="61" spans="2:6" ht="78.75" customHeight="1">
      <c r="B61" s="2" t="s">
        <v>58</v>
      </c>
      <c r="C61" s="1" t="s">
        <v>59</v>
      </c>
      <c r="D61" s="3">
        <v>220180</v>
      </c>
      <c r="E61" s="3">
        <v>65588.4</v>
      </c>
      <c r="F61" s="3">
        <f t="shared" si="0"/>
        <v>29.788536651830317</v>
      </c>
    </row>
    <row r="62" spans="2:6" ht="81" customHeight="1">
      <c r="B62" s="2" t="s">
        <v>60</v>
      </c>
      <c r="C62" s="1" t="s">
        <v>61</v>
      </c>
      <c r="D62" s="3">
        <f>SUM(D63)</f>
        <v>800</v>
      </c>
      <c r="E62" s="3">
        <f>SUM(E63)</f>
        <v>422.4</v>
      </c>
      <c r="F62" s="3">
        <f t="shared" si="0"/>
        <v>52.800000000000004</v>
      </c>
    </row>
    <row r="63" spans="2:6" ht="71.25" customHeight="1">
      <c r="B63" s="2" t="s">
        <v>62</v>
      </c>
      <c r="C63" s="1" t="s">
        <v>63</v>
      </c>
      <c r="D63" s="3">
        <v>800</v>
      </c>
      <c r="E63" s="3">
        <v>422.4</v>
      </c>
      <c r="F63" s="3">
        <f t="shared" si="0"/>
        <v>52.800000000000004</v>
      </c>
    </row>
    <row r="64" spans="2:6" ht="86.25" customHeight="1">
      <c r="B64" s="2" t="s">
        <v>64</v>
      </c>
      <c r="C64" s="1" t="s">
        <v>65</v>
      </c>
      <c r="D64" s="3">
        <f>SUM(D65)</f>
        <v>285</v>
      </c>
      <c r="E64" s="3">
        <f>SUM(E65)</f>
        <v>197.1</v>
      </c>
      <c r="F64" s="3">
        <f t="shared" si="0"/>
        <v>69.15789473684211</v>
      </c>
    </row>
    <row r="65" spans="2:6" ht="66" customHeight="1">
      <c r="B65" s="2" t="s">
        <v>66</v>
      </c>
      <c r="C65" s="1" t="s">
        <v>67</v>
      </c>
      <c r="D65" s="3">
        <v>285</v>
      </c>
      <c r="E65" s="3">
        <v>197.1</v>
      </c>
      <c r="F65" s="3">
        <f t="shared" si="0"/>
        <v>69.15789473684211</v>
      </c>
    </row>
    <row r="66" spans="2:6" ht="44.25" customHeight="1">
      <c r="B66" s="2" t="s">
        <v>171</v>
      </c>
      <c r="C66" s="1" t="s">
        <v>169</v>
      </c>
      <c r="D66" s="3">
        <f>SUM(D67)</f>
        <v>29955</v>
      </c>
      <c r="E66" s="3">
        <f>SUM(E67)</f>
        <v>13147.3</v>
      </c>
      <c r="F66" s="3">
        <f t="shared" si="0"/>
        <v>43.89016858621265</v>
      </c>
    </row>
    <row r="67" spans="2:6" ht="48.75" customHeight="1">
      <c r="B67" s="2" t="s">
        <v>172</v>
      </c>
      <c r="C67" s="1" t="s">
        <v>170</v>
      </c>
      <c r="D67" s="3">
        <v>29955</v>
      </c>
      <c r="E67" s="3">
        <v>13147.3</v>
      </c>
      <c r="F67" s="3">
        <f t="shared" si="0"/>
        <v>43.89016858621265</v>
      </c>
    </row>
    <row r="68" spans="2:6" ht="36" customHeight="1">
      <c r="B68" s="2" t="s">
        <v>321</v>
      </c>
      <c r="C68" s="1" t="s">
        <v>318</v>
      </c>
      <c r="D68" s="23">
        <f>D69</f>
        <v>0</v>
      </c>
      <c r="E68" s="3">
        <f>E69</f>
        <v>0.1</v>
      </c>
      <c r="F68" s="3">
        <v>0</v>
      </c>
    </row>
    <row r="69" spans="2:6" ht="34.5" customHeight="1">
      <c r="B69" s="2" t="s">
        <v>322</v>
      </c>
      <c r="C69" s="1" t="s">
        <v>319</v>
      </c>
      <c r="D69" s="3">
        <f>D70</f>
        <v>0</v>
      </c>
      <c r="E69" s="3">
        <f>E70</f>
        <v>0.1</v>
      </c>
      <c r="F69" s="3">
        <v>0</v>
      </c>
    </row>
    <row r="70" spans="2:6" ht="81" customHeight="1">
      <c r="B70" s="2" t="s">
        <v>323</v>
      </c>
      <c r="C70" s="1" t="s">
        <v>320</v>
      </c>
      <c r="D70" s="3">
        <v>0</v>
      </c>
      <c r="E70" s="3">
        <v>0.1</v>
      </c>
      <c r="F70" s="3">
        <v>0</v>
      </c>
    </row>
    <row r="71" spans="2:6" ht="79.5" customHeight="1">
      <c r="B71" s="2" t="s">
        <v>215</v>
      </c>
      <c r="C71" s="1" t="s">
        <v>183</v>
      </c>
      <c r="D71" s="3">
        <f>SUM(D72)</f>
        <v>888</v>
      </c>
      <c r="E71" s="3">
        <f>SUM(E72)</f>
        <v>382.4</v>
      </c>
      <c r="F71" s="3">
        <f>SUM(E71/D71)*100</f>
        <v>43.06306306306306</v>
      </c>
    </row>
    <row r="72" spans="2:6" ht="81.75" customHeight="1">
      <c r="B72" s="2" t="s">
        <v>214</v>
      </c>
      <c r="C72" s="1" t="s">
        <v>182</v>
      </c>
      <c r="D72" s="3">
        <f>SUM(D73)</f>
        <v>888</v>
      </c>
      <c r="E72" s="3">
        <f>SUM(E73)</f>
        <v>382.4</v>
      </c>
      <c r="F72" s="3">
        <f>SUM(E72/D72)*100</f>
        <v>43.06306306306306</v>
      </c>
    </row>
    <row r="73" spans="2:6" ht="81.75" customHeight="1">
      <c r="B73" s="2" t="s">
        <v>184</v>
      </c>
      <c r="C73" s="1" t="s">
        <v>181</v>
      </c>
      <c r="D73" s="3">
        <v>888</v>
      </c>
      <c r="E73" s="3">
        <v>382.4</v>
      </c>
      <c r="F73" s="3">
        <f>SUM(E73/D73)*100</f>
        <v>43.06306306306306</v>
      </c>
    </row>
    <row r="74" spans="2:6" ht="15.75">
      <c r="B74" s="2" t="s">
        <v>68</v>
      </c>
      <c r="C74" s="1" t="s">
        <v>69</v>
      </c>
      <c r="D74" s="3">
        <f>SUM(D75)</f>
        <v>6800</v>
      </c>
      <c r="E74" s="3">
        <f>SUM(E75)</f>
        <v>6715.3</v>
      </c>
      <c r="F74" s="3">
        <f aca="true" t="shared" si="1" ref="F74:F83">SUM(E74/D74)*100</f>
        <v>98.75441176470588</v>
      </c>
    </row>
    <row r="75" spans="2:6" ht="15.75">
      <c r="B75" s="2" t="s">
        <v>70</v>
      </c>
      <c r="C75" s="1" t="s">
        <v>71</v>
      </c>
      <c r="D75" s="3">
        <f>SUM(D76,D77,D78,D79)</f>
        <v>6800</v>
      </c>
      <c r="E75" s="3">
        <f>SUM(E76,E77,E78,E79)</f>
        <v>6715.3</v>
      </c>
      <c r="F75" s="3">
        <f t="shared" si="1"/>
        <v>98.75441176470588</v>
      </c>
    </row>
    <row r="76" spans="2:6" ht="31.5">
      <c r="B76" s="2" t="s">
        <v>72</v>
      </c>
      <c r="C76" s="1" t="s">
        <v>73</v>
      </c>
      <c r="D76" s="3">
        <v>540</v>
      </c>
      <c r="E76" s="3">
        <v>207.3</v>
      </c>
      <c r="F76" s="3">
        <f t="shared" si="1"/>
        <v>38.388888888888886</v>
      </c>
    </row>
    <row r="77" spans="2:6" ht="31.5">
      <c r="B77" s="2" t="s">
        <v>74</v>
      </c>
      <c r="C77" s="1" t="s">
        <v>75</v>
      </c>
      <c r="D77" s="3">
        <v>0</v>
      </c>
      <c r="E77" s="22">
        <v>1.8</v>
      </c>
      <c r="F77" s="3">
        <v>0</v>
      </c>
    </row>
    <row r="78" spans="2:6" ht="15.75">
      <c r="B78" s="2" t="s">
        <v>76</v>
      </c>
      <c r="C78" s="1" t="s">
        <v>77</v>
      </c>
      <c r="D78" s="3">
        <v>1200</v>
      </c>
      <c r="E78" s="3">
        <v>4984.9</v>
      </c>
      <c r="F78" s="3">
        <f t="shared" si="1"/>
        <v>415.40833333333336</v>
      </c>
    </row>
    <row r="79" spans="2:6" ht="15.75">
      <c r="B79" s="2" t="s">
        <v>78</v>
      </c>
      <c r="C79" s="1" t="s">
        <v>79</v>
      </c>
      <c r="D79" s="3">
        <v>5060</v>
      </c>
      <c r="E79" s="3">
        <v>1521.3</v>
      </c>
      <c r="F79" s="3">
        <f t="shared" si="1"/>
        <v>30.06521739130435</v>
      </c>
    </row>
    <row r="80" spans="2:6" ht="31.5">
      <c r="B80" s="2" t="s">
        <v>80</v>
      </c>
      <c r="C80" s="1" t="s">
        <v>81</v>
      </c>
      <c r="D80" s="3">
        <f>SUM(D86,D81)</f>
        <v>1306.5</v>
      </c>
      <c r="E80" s="3">
        <f>SUM(E81,E86)</f>
        <v>2486.3</v>
      </c>
      <c r="F80" s="3">
        <f t="shared" si="1"/>
        <v>190.30233448143898</v>
      </c>
    </row>
    <row r="81" spans="2:6" ht="15.75">
      <c r="B81" s="2" t="s">
        <v>188</v>
      </c>
      <c r="C81" s="1" t="s">
        <v>189</v>
      </c>
      <c r="D81" s="3">
        <f>SUM(D84+D82)</f>
        <v>977.5</v>
      </c>
      <c r="E81" s="3">
        <f>SUM(E84+E82)</f>
        <v>1697.7</v>
      </c>
      <c r="F81" s="3">
        <f t="shared" si="1"/>
        <v>173.67774936061383</v>
      </c>
    </row>
    <row r="82" spans="2:6" ht="15.75">
      <c r="B82" s="2" t="s">
        <v>238</v>
      </c>
      <c r="C82" s="1" t="s">
        <v>239</v>
      </c>
      <c r="D82" s="3">
        <f>SUM(D83)</f>
        <v>10</v>
      </c>
      <c r="E82" s="3">
        <f>SUM(E83)</f>
        <v>11</v>
      </c>
      <c r="F82" s="3">
        <f t="shared" si="1"/>
        <v>110.00000000000001</v>
      </c>
    </row>
    <row r="83" spans="2:6" ht="48.75" customHeight="1">
      <c r="B83" s="2" t="s">
        <v>240</v>
      </c>
      <c r="C83" s="1" t="s">
        <v>241</v>
      </c>
      <c r="D83" s="3">
        <v>10</v>
      </c>
      <c r="E83" s="3">
        <v>11</v>
      </c>
      <c r="F83" s="3">
        <f t="shared" si="1"/>
        <v>110.00000000000001</v>
      </c>
    </row>
    <row r="84" spans="2:6" ht="15.75">
      <c r="B84" s="2" t="s">
        <v>185</v>
      </c>
      <c r="C84" s="1" t="s">
        <v>187</v>
      </c>
      <c r="D84" s="3">
        <f aca="true" t="shared" si="2" ref="D84:E87">SUM(D85)</f>
        <v>967.5</v>
      </c>
      <c r="E84" s="3">
        <f t="shared" si="2"/>
        <v>1686.7</v>
      </c>
      <c r="F84" s="3">
        <v>0</v>
      </c>
    </row>
    <row r="85" spans="2:6" ht="34.5" customHeight="1">
      <c r="B85" s="2" t="s">
        <v>190</v>
      </c>
      <c r="C85" s="1" t="s">
        <v>186</v>
      </c>
      <c r="D85" s="3">
        <v>967.5</v>
      </c>
      <c r="E85" s="3">
        <v>1686.7</v>
      </c>
      <c r="F85" s="3">
        <v>0</v>
      </c>
    </row>
    <row r="86" spans="2:6" ht="20.25" customHeight="1">
      <c r="B86" s="2" t="s">
        <v>82</v>
      </c>
      <c r="C86" s="1" t="s">
        <v>83</v>
      </c>
      <c r="D86" s="3">
        <f t="shared" si="2"/>
        <v>329</v>
      </c>
      <c r="E86" s="3">
        <f t="shared" si="2"/>
        <v>788.6</v>
      </c>
      <c r="F86" s="3">
        <f aca="true" t="shared" si="3" ref="F86:F92">SUM(E86/D86)*100</f>
        <v>239.69604863221886</v>
      </c>
    </row>
    <row r="87" spans="2:6" ht="18" customHeight="1">
      <c r="B87" s="2" t="s">
        <v>84</v>
      </c>
      <c r="C87" s="1" t="s">
        <v>85</v>
      </c>
      <c r="D87" s="3">
        <f t="shared" si="2"/>
        <v>329</v>
      </c>
      <c r="E87" s="3">
        <f t="shared" si="2"/>
        <v>788.6</v>
      </c>
      <c r="F87" s="3">
        <f t="shared" si="3"/>
        <v>239.69604863221886</v>
      </c>
    </row>
    <row r="88" spans="2:6" ht="21.75" customHeight="1">
      <c r="B88" s="2" t="s">
        <v>86</v>
      </c>
      <c r="C88" s="1" t="s">
        <v>87</v>
      </c>
      <c r="D88" s="3">
        <v>329</v>
      </c>
      <c r="E88" s="3">
        <v>788.6</v>
      </c>
      <c r="F88" s="3">
        <f t="shared" si="3"/>
        <v>239.69604863221886</v>
      </c>
    </row>
    <row r="89" spans="2:6" ht="38.25" customHeight="1">
      <c r="B89" s="2" t="s">
        <v>88</v>
      </c>
      <c r="C89" s="1" t="s">
        <v>89</v>
      </c>
      <c r="D89" s="3">
        <f>SUM(D92,D90,D97)</f>
        <v>65963</v>
      </c>
      <c r="E89" s="3">
        <f>SUM(E92,E90,E97)</f>
        <v>21864</v>
      </c>
      <c r="F89" s="3">
        <f t="shared" si="3"/>
        <v>33.14585449418613</v>
      </c>
    </row>
    <row r="90" spans="2:6" ht="23.25" customHeight="1">
      <c r="B90" s="2" t="s">
        <v>90</v>
      </c>
      <c r="C90" s="1" t="s">
        <v>91</v>
      </c>
      <c r="D90" s="3">
        <f>SUM(D91)</f>
        <v>31957</v>
      </c>
      <c r="E90" s="3">
        <f>SUM(E91)</f>
        <v>15272.2</v>
      </c>
      <c r="F90" s="3">
        <f t="shared" si="3"/>
        <v>47.789842600995094</v>
      </c>
    </row>
    <row r="91" spans="2:6" ht="30.75" customHeight="1">
      <c r="B91" s="2" t="s">
        <v>92</v>
      </c>
      <c r="C91" s="1" t="s">
        <v>93</v>
      </c>
      <c r="D91" s="3">
        <v>31957</v>
      </c>
      <c r="E91" s="3">
        <v>15272.2</v>
      </c>
      <c r="F91" s="3">
        <f t="shared" si="3"/>
        <v>47.789842600995094</v>
      </c>
    </row>
    <row r="92" spans="2:6" ht="75.75" customHeight="1">
      <c r="B92" s="2" t="s">
        <v>224</v>
      </c>
      <c r="C92" s="1" t="s">
        <v>94</v>
      </c>
      <c r="D92" s="3">
        <f>SUM(D93+D95)</f>
        <v>24304</v>
      </c>
      <c r="E92" s="3">
        <f>SUM(E93+E95)</f>
        <v>1767.1999999999998</v>
      </c>
      <c r="F92" s="3">
        <f t="shared" si="3"/>
        <v>7.271231073074389</v>
      </c>
    </row>
    <row r="93" spans="2:6" ht="87.75" customHeight="1">
      <c r="B93" s="2" t="s">
        <v>230</v>
      </c>
      <c r="C93" s="1" t="s">
        <v>95</v>
      </c>
      <c r="D93" s="3">
        <f>SUM(D94)</f>
        <v>24304</v>
      </c>
      <c r="E93" s="3">
        <f>SUM(E94)</f>
        <v>1749.6</v>
      </c>
      <c r="F93" s="3">
        <f>SUM(E93/D93)*100</f>
        <v>7.1988150098749175</v>
      </c>
    </row>
    <row r="94" spans="2:6" ht="89.25" customHeight="1">
      <c r="B94" s="2" t="s">
        <v>96</v>
      </c>
      <c r="C94" s="1" t="s">
        <v>97</v>
      </c>
      <c r="D94" s="3">
        <v>24304</v>
      </c>
      <c r="E94" s="3">
        <v>1749.6</v>
      </c>
      <c r="F94" s="3">
        <f>SUM(E94/D94)*100</f>
        <v>7.1988150098749175</v>
      </c>
    </row>
    <row r="95" spans="2:6" ht="87" customHeight="1">
      <c r="B95" s="2" t="s">
        <v>159</v>
      </c>
      <c r="C95" s="1" t="s">
        <v>158</v>
      </c>
      <c r="D95" s="3">
        <f>SUM(D96)</f>
        <v>0</v>
      </c>
      <c r="E95" s="3">
        <f>SUM(E96)</f>
        <v>17.6</v>
      </c>
      <c r="F95" s="3">
        <v>0</v>
      </c>
    </row>
    <row r="96" spans="2:6" ht="84" customHeight="1">
      <c r="B96" s="2" t="s">
        <v>160</v>
      </c>
      <c r="C96" s="1" t="s">
        <v>174</v>
      </c>
      <c r="D96" s="3">
        <v>0</v>
      </c>
      <c r="E96" s="3">
        <v>17.6</v>
      </c>
      <c r="F96" s="3">
        <v>0</v>
      </c>
    </row>
    <row r="97" spans="2:6" ht="50.25" customHeight="1">
      <c r="B97" s="2" t="s">
        <v>225</v>
      </c>
      <c r="C97" s="1" t="s">
        <v>98</v>
      </c>
      <c r="D97" s="3">
        <f>SUM(D98,D100)</f>
        <v>9702</v>
      </c>
      <c r="E97" s="3">
        <f>SUM(E98,E100)</f>
        <v>4824.599999999999</v>
      </c>
      <c r="F97" s="3">
        <f>SUM(E97/D97)*100</f>
        <v>49.727891156462576</v>
      </c>
    </row>
    <row r="98" spans="2:6" ht="39" customHeight="1">
      <c r="B98" s="2" t="s">
        <v>163</v>
      </c>
      <c r="C98" s="1" t="s">
        <v>99</v>
      </c>
      <c r="D98" s="3">
        <f>SUM(D99)</f>
        <v>9702</v>
      </c>
      <c r="E98" s="3">
        <f>SUM(E99)</f>
        <v>4820.9</v>
      </c>
      <c r="F98" s="3">
        <f>SUM(E98/D98)*100</f>
        <v>49.689754689754686</v>
      </c>
    </row>
    <row r="99" spans="2:6" ht="53.25" customHeight="1">
      <c r="B99" s="2" t="s">
        <v>164</v>
      </c>
      <c r="C99" s="1" t="s">
        <v>100</v>
      </c>
      <c r="D99" s="3">
        <v>9702</v>
      </c>
      <c r="E99" s="3">
        <v>4820.9</v>
      </c>
      <c r="F99" s="3">
        <f>SUM(E99/D99)*100</f>
        <v>49.689754689754686</v>
      </c>
    </row>
    <row r="100" spans="2:6" ht="53.25" customHeight="1">
      <c r="B100" s="2" t="s">
        <v>177</v>
      </c>
      <c r="C100" s="1" t="s">
        <v>175</v>
      </c>
      <c r="D100" s="3">
        <f>SUM(D101)</f>
        <v>0</v>
      </c>
      <c r="E100" s="3">
        <f>SUM(E101)</f>
        <v>3.7</v>
      </c>
      <c r="F100" s="3">
        <v>0</v>
      </c>
    </row>
    <row r="101" spans="2:6" ht="53.25" customHeight="1">
      <c r="B101" s="2" t="s">
        <v>178</v>
      </c>
      <c r="C101" s="1" t="s">
        <v>176</v>
      </c>
      <c r="D101" s="3">
        <v>0</v>
      </c>
      <c r="E101" s="3">
        <v>3.7</v>
      </c>
      <c r="F101" s="3">
        <v>0</v>
      </c>
    </row>
    <row r="102" spans="2:6" ht="15.75">
      <c r="B102" s="2" t="s">
        <v>101</v>
      </c>
      <c r="C102" s="1" t="s">
        <v>102</v>
      </c>
      <c r="D102" s="3">
        <f>SUM(D103,D106,D107,D109,D113,D114,D116,D118,D119)</f>
        <v>7623.799999999999</v>
      </c>
      <c r="E102" s="3">
        <f>SUM(E103,E106,E107,E109,E113,E114,E116,E118,E119)</f>
        <v>5945.6</v>
      </c>
      <c r="F102" s="3">
        <f aca="true" t="shared" si="4" ref="F102:F108">SUM(E102/D102)*100</f>
        <v>77.98735538707732</v>
      </c>
    </row>
    <row r="103" spans="2:6" ht="33.75" customHeight="1">
      <c r="B103" s="2" t="s">
        <v>103</v>
      </c>
      <c r="C103" s="1" t="s">
        <v>104</v>
      </c>
      <c r="D103" s="3">
        <f>SUM(D104,D105)</f>
        <v>450</v>
      </c>
      <c r="E103" s="3">
        <f>SUM(E104,E105)</f>
        <v>399.40000000000003</v>
      </c>
      <c r="F103" s="3">
        <f t="shared" si="4"/>
        <v>88.75555555555556</v>
      </c>
    </row>
    <row r="104" spans="2:6" ht="78" customHeight="1">
      <c r="B104" s="18" t="s">
        <v>289</v>
      </c>
      <c r="C104" s="1" t="s">
        <v>105</v>
      </c>
      <c r="D104" s="3">
        <v>400</v>
      </c>
      <c r="E104" s="3">
        <v>378.3</v>
      </c>
      <c r="F104" s="3">
        <f t="shared" si="4"/>
        <v>94.575</v>
      </c>
    </row>
    <row r="105" spans="2:6" ht="62.25" customHeight="1">
      <c r="B105" s="2" t="s">
        <v>106</v>
      </c>
      <c r="C105" s="1" t="s">
        <v>107</v>
      </c>
      <c r="D105" s="3">
        <v>50</v>
      </c>
      <c r="E105" s="3">
        <v>21.1</v>
      </c>
      <c r="F105" s="3">
        <f t="shared" si="4"/>
        <v>42.2</v>
      </c>
    </row>
    <row r="106" spans="2:6" ht="66.75" customHeight="1">
      <c r="B106" s="2" t="s">
        <v>108</v>
      </c>
      <c r="C106" s="1" t="s">
        <v>109</v>
      </c>
      <c r="D106" s="3">
        <v>50</v>
      </c>
      <c r="E106" s="3">
        <v>72</v>
      </c>
      <c r="F106" s="3">
        <f t="shared" si="4"/>
        <v>144</v>
      </c>
    </row>
    <row r="107" spans="2:6" ht="63.75" customHeight="1">
      <c r="B107" s="2" t="s">
        <v>155</v>
      </c>
      <c r="C107" s="1" t="s">
        <v>154</v>
      </c>
      <c r="D107" s="3">
        <f>SUM(D108)</f>
        <v>316</v>
      </c>
      <c r="E107" s="3">
        <f>SUM(E108)</f>
        <v>91.4</v>
      </c>
      <c r="F107" s="3">
        <f t="shared" si="4"/>
        <v>28.924050632911396</v>
      </c>
    </row>
    <row r="108" spans="2:6" ht="55.5" customHeight="1">
      <c r="B108" s="2" t="s">
        <v>192</v>
      </c>
      <c r="C108" s="1" t="s">
        <v>191</v>
      </c>
      <c r="D108" s="3">
        <v>316</v>
      </c>
      <c r="E108" s="3">
        <v>91.4</v>
      </c>
      <c r="F108" s="3">
        <f t="shared" si="4"/>
        <v>28.924050632911396</v>
      </c>
    </row>
    <row r="109" spans="2:6" ht="111.75" customHeight="1">
      <c r="B109" s="2" t="s">
        <v>213</v>
      </c>
      <c r="C109" s="1" t="s">
        <v>110</v>
      </c>
      <c r="D109" s="3">
        <f>SUM(D110,D111,D112)</f>
        <v>250</v>
      </c>
      <c r="E109" s="3">
        <f>SUM(E110,E111,E112)</f>
        <v>954</v>
      </c>
      <c r="F109" s="3">
        <f>SUM(E109/D109)*100</f>
        <v>381.59999999999997</v>
      </c>
    </row>
    <row r="110" spans="2:6" ht="34.5" customHeight="1">
      <c r="B110" s="14" t="s">
        <v>243</v>
      </c>
      <c r="C110" s="1" t="s">
        <v>242</v>
      </c>
      <c r="D110" s="3">
        <v>0</v>
      </c>
      <c r="E110" s="3">
        <v>600</v>
      </c>
      <c r="F110" s="3">
        <v>0</v>
      </c>
    </row>
    <row r="111" spans="2:6" ht="34.5" customHeight="1">
      <c r="B111" s="13" t="s">
        <v>244</v>
      </c>
      <c r="C111" s="1" t="s">
        <v>245</v>
      </c>
      <c r="D111" s="3">
        <v>0</v>
      </c>
      <c r="E111" s="3">
        <v>30</v>
      </c>
      <c r="F111" s="3">
        <v>0</v>
      </c>
    </row>
    <row r="112" spans="2:6" ht="36.75" customHeight="1">
      <c r="B112" s="2" t="s">
        <v>111</v>
      </c>
      <c r="C112" s="1" t="s">
        <v>112</v>
      </c>
      <c r="D112" s="3">
        <v>250</v>
      </c>
      <c r="E112" s="3">
        <v>324</v>
      </c>
      <c r="F112" s="3">
        <f>SUM(E112/D112)*100</f>
        <v>129.6</v>
      </c>
    </row>
    <row r="113" spans="2:6" ht="56.25" customHeight="1">
      <c r="B113" s="2" t="s">
        <v>113</v>
      </c>
      <c r="C113" s="1" t="s">
        <v>114</v>
      </c>
      <c r="D113" s="3">
        <v>553</v>
      </c>
      <c r="E113" s="22">
        <v>96.5</v>
      </c>
      <c r="F113" s="3">
        <f>SUM(E113/D113)*100</f>
        <v>17.4502712477396</v>
      </c>
    </row>
    <row r="114" spans="2:6" ht="39" customHeight="1">
      <c r="B114" s="2" t="s">
        <v>115</v>
      </c>
      <c r="C114" s="1" t="s">
        <v>116</v>
      </c>
      <c r="D114" s="3">
        <f>SUM(D115)</f>
        <v>664</v>
      </c>
      <c r="E114" s="3">
        <f>SUM(E115)</f>
        <v>63.7</v>
      </c>
      <c r="F114" s="3">
        <f>SUM(E114/D114)*100</f>
        <v>9.593373493975903</v>
      </c>
    </row>
    <row r="115" spans="2:6" ht="36.75" customHeight="1">
      <c r="B115" s="2" t="s">
        <v>117</v>
      </c>
      <c r="C115" s="1" t="s">
        <v>118</v>
      </c>
      <c r="D115" s="3">
        <v>664</v>
      </c>
      <c r="E115" s="22">
        <v>63.7</v>
      </c>
      <c r="F115" s="3">
        <f aca="true" t="shared" si="5" ref="F115:F120">SUM(E115/D115)*100</f>
        <v>9.593373493975903</v>
      </c>
    </row>
    <row r="116" spans="2:6" ht="54.75" customHeight="1">
      <c r="B116" s="2" t="s">
        <v>226</v>
      </c>
      <c r="C116" s="1" t="s">
        <v>227</v>
      </c>
      <c r="D116" s="3">
        <f>SUM(D117)</f>
        <v>188</v>
      </c>
      <c r="E116" s="3">
        <f>SUM(E117)</f>
        <v>319.9</v>
      </c>
      <c r="F116" s="3">
        <f t="shared" si="5"/>
        <v>170.15957446808508</v>
      </c>
    </row>
    <row r="117" spans="2:6" ht="65.25" customHeight="1">
      <c r="B117" s="2" t="s">
        <v>228</v>
      </c>
      <c r="C117" s="1" t="s">
        <v>229</v>
      </c>
      <c r="D117" s="3">
        <v>188</v>
      </c>
      <c r="E117" s="22">
        <v>319.9</v>
      </c>
      <c r="F117" s="3">
        <f t="shared" si="5"/>
        <v>170.15957446808508</v>
      </c>
    </row>
    <row r="118" spans="2:6" ht="66.75" customHeight="1">
      <c r="B118" s="2" t="s">
        <v>119</v>
      </c>
      <c r="C118" s="1" t="s">
        <v>120</v>
      </c>
      <c r="D118" s="3">
        <v>2240.9</v>
      </c>
      <c r="E118" s="3">
        <v>716.5</v>
      </c>
      <c r="F118" s="3">
        <f t="shared" si="5"/>
        <v>31.97376054263912</v>
      </c>
    </row>
    <row r="119" spans="2:6" ht="35.25" customHeight="1">
      <c r="B119" s="2" t="s">
        <v>121</v>
      </c>
      <c r="C119" s="1" t="s">
        <v>122</v>
      </c>
      <c r="D119" s="3">
        <f>SUM(D120)</f>
        <v>2911.9</v>
      </c>
      <c r="E119" s="3">
        <f>SUM(E120)</f>
        <v>3232.2</v>
      </c>
      <c r="F119" s="3">
        <f t="shared" si="5"/>
        <v>110.99969092345204</v>
      </c>
    </row>
    <row r="120" spans="2:6" ht="34.5" customHeight="1">
      <c r="B120" s="2" t="s">
        <v>123</v>
      </c>
      <c r="C120" s="1" t="s">
        <v>124</v>
      </c>
      <c r="D120" s="3">
        <v>2911.9</v>
      </c>
      <c r="E120" s="3">
        <v>3232.2</v>
      </c>
      <c r="F120" s="3">
        <f t="shared" si="5"/>
        <v>110.99969092345204</v>
      </c>
    </row>
    <row r="121" spans="2:6" ht="15.75">
      <c r="B121" s="2" t="s">
        <v>125</v>
      </c>
      <c r="C121" s="1" t="s">
        <v>126</v>
      </c>
      <c r="D121" s="3">
        <f>SUM(D122+D124)</f>
        <v>0</v>
      </c>
      <c r="E121" s="3">
        <f>SUM(E122+E124)</f>
        <v>-417</v>
      </c>
      <c r="F121" s="3">
        <v>0</v>
      </c>
    </row>
    <row r="122" spans="2:6" ht="19.5" customHeight="1">
      <c r="B122" s="2" t="s">
        <v>127</v>
      </c>
      <c r="C122" s="1" t="s">
        <v>128</v>
      </c>
      <c r="D122" s="3">
        <f>SUM(D123)</f>
        <v>0</v>
      </c>
      <c r="E122" s="3">
        <f>SUM(E123)</f>
        <v>-443.6</v>
      </c>
      <c r="F122" s="3">
        <v>0</v>
      </c>
    </row>
    <row r="123" spans="2:6" ht="26.25" customHeight="1">
      <c r="B123" s="2" t="s">
        <v>129</v>
      </c>
      <c r="C123" s="1" t="s">
        <v>130</v>
      </c>
      <c r="D123" s="3">
        <v>0</v>
      </c>
      <c r="E123" s="3">
        <v>-443.6</v>
      </c>
      <c r="F123" s="3">
        <v>0</v>
      </c>
    </row>
    <row r="124" spans="2:6" ht="26.25" customHeight="1">
      <c r="B124" s="2" t="s">
        <v>326</v>
      </c>
      <c r="C124" s="1" t="s">
        <v>324</v>
      </c>
      <c r="D124" s="3">
        <f>D125</f>
        <v>0</v>
      </c>
      <c r="E124" s="3">
        <f>E125</f>
        <v>26.6</v>
      </c>
      <c r="F124" s="3">
        <v>0</v>
      </c>
    </row>
    <row r="125" spans="2:6" ht="26.25" customHeight="1">
      <c r="B125" s="2" t="s">
        <v>327</v>
      </c>
      <c r="C125" s="1" t="s">
        <v>325</v>
      </c>
      <c r="D125" s="3">
        <v>0</v>
      </c>
      <c r="E125" s="3">
        <v>26.6</v>
      </c>
      <c r="F125" s="3">
        <v>0</v>
      </c>
    </row>
    <row r="126" spans="2:6" ht="18.75" customHeight="1">
      <c r="B126" s="2" t="s">
        <v>131</v>
      </c>
      <c r="C126" s="1" t="s">
        <v>132</v>
      </c>
      <c r="D126" s="3">
        <f>SUM(D127,D162,D169,D165)</f>
        <v>2657361.7</v>
      </c>
      <c r="E126" s="3">
        <f>SUM(E127,E162,E169,E165)</f>
        <v>1346825.8</v>
      </c>
      <c r="F126" s="3">
        <f aca="true" t="shared" si="6" ref="F126:F135">SUM(E126/D126)*100</f>
        <v>50.68281822530971</v>
      </c>
    </row>
    <row r="127" spans="2:6" ht="37.5" customHeight="1">
      <c r="B127" s="2" t="s">
        <v>133</v>
      </c>
      <c r="C127" s="1" t="s">
        <v>134</v>
      </c>
      <c r="D127" s="3">
        <f>SUM(D128,D131,D144,D159)</f>
        <v>2635683.1</v>
      </c>
      <c r="E127" s="3">
        <f>SUM(E128,E131,E144,E159)</f>
        <v>1336330.2</v>
      </c>
      <c r="F127" s="3">
        <f t="shared" si="6"/>
        <v>50.70147469549734</v>
      </c>
    </row>
    <row r="128" spans="2:6" ht="20.25" customHeight="1">
      <c r="B128" s="2" t="s">
        <v>234</v>
      </c>
      <c r="C128" s="1" t="s">
        <v>246</v>
      </c>
      <c r="D128" s="3">
        <f>SUM(D129)</f>
        <v>441274.6</v>
      </c>
      <c r="E128" s="3">
        <f>SUM(E129)</f>
        <v>220637.3</v>
      </c>
      <c r="F128" s="3">
        <f t="shared" si="6"/>
        <v>50</v>
      </c>
    </row>
    <row r="129" spans="2:6" ht="15.75">
      <c r="B129" s="2" t="s">
        <v>135</v>
      </c>
      <c r="C129" s="1" t="s">
        <v>247</v>
      </c>
      <c r="D129" s="3">
        <f>SUM(D130)</f>
        <v>441274.6</v>
      </c>
      <c r="E129" s="3">
        <f>SUM(E130)</f>
        <v>220637.3</v>
      </c>
      <c r="F129" s="3">
        <f t="shared" si="6"/>
        <v>50</v>
      </c>
    </row>
    <row r="130" spans="2:6" ht="31.5">
      <c r="B130" s="2" t="s">
        <v>136</v>
      </c>
      <c r="C130" s="1" t="s">
        <v>248</v>
      </c>
      <c r="D130" s="3">
        <v>441274.6</v>
      </c>
      <c r="E130" s="3">
        <v>220637.3</v>
      </c>
      <c r="F130" s="3">
        <f t="shared" si="6"/>
        <v>50</v>
      </c>
    </row>
    <row r="131" spans="2:6" ht="36.75" customHeight="1">
      <c r="B131" s="2" t="s">
        <v>212</v>
      </c>
      <c r="C131" s="1" t="s">
        <v>249</v>
      </c>
      <c r="D131" s="3">
        <f>SUM(D132+D134+D136+D138+D140+D142)</f>
        <v>488345.69999999995</v>
      </c>
      <c r="E131" s="3">
        <f>SUM(E132+E134+E136+E138+E140+E142)</f>
        <v>139418.7</v>
      </c>
      <c r="F131" s="3">
        <f t="shared" si="6"/>
        <v>28.549181450763268</v>
      </c>
    </row>
    <row r="132" spans="2:6" ht="64.5" customHeight="1">
      <c r="B132" s="14" t="s">
        <v>260</v>
      </c>
      <c r="C132" s="1" t="s">
        <v>250</v>
      </c>
      <c r="D132" s="3">
        <f>SUM(D133)</f>
        <v>28146.2</v>
      </c>
      <c r="E132" s="3">
        <f>SUM(E133)</f>
        <v>12352.3</v>
      </c>
      <c r="F132" s="3">
        <f t="shared" si="6"/>
        <v>43.88620844021573</v>
      </c>
    </row>
    <row r="133" spans="2:6" ht="80.25" customHeight="1">
      <c r="B133" s="14" t="s">
        <v>261</v>
      </c>
      <c r="C133" s="1" t="s">
        <v>251</v>
      </c>
      <c r="D133" s="3">
        <v>28146.2</v>
      </c>
      <c r="E133" s="3">
        <v>12352.3</v>
      </c>
      <c r="F133" s="3">
        <f t="shared" si="6"/>
        <v>43.88620844021573</v>
      </c>
    </row>
    <row r="134" spans="2:6" ht="28.5" customHeight="1">
      <c r="B134" s="15" t="s">
        <v>179</v>
      </c>
      <c r="C134" s="1" t="s">
        <v>252</v>
      </c>
      <c r="D134" s="3">
        <f>SUM(D135)</f>
        <v>760.9</v>
      </c>
      <c r="E134" s="3">
        <f>SUM(E135)</f>
        <v>0</v>
      </c>
      <c r="F134" s="3">
        <f t="shared" si="6"/>
        <v>0</v>
      </c>
    </row>
    <row r="135" spans="2:6" ht="36.75" customHeight="1">
      <c r="B135" s="14" t="s">
        <v>180</v>
      </c>
      <c r="C135" s="1" t="s">
        <v>253</v>
      </c>
      <c r="D135" s="3">
        <v>760.9</v>
      </c>
      <c r="E135" s="3">
        <v>0</v>
      </c>
      <c r="F135" s="3">
        <f t="shared" si="6"/>
        <v>0</v>
      </c>
    </row>
    <row r="136" spans="2:6" ht="43.5" customHeight="1">
      <c r="B136" s="14" t="s">
        <v>262</v>
      </c>
      <c r="C136" s="1" t="s">
        <v>254</v>
      </c>
      <c r="D136" s="3">
        <f>SUM(D137)</f>
        <v>202682.5</v>
      </c>
      <c r="E136" s="3">
        <f>SUM(E137)</f>
        <v>45097.4</v>
      </c>
      <c r="F136" s="3">
        <f>SUM(E136/D136)*100</f>
        <v>22.25026827673825</v>
      </c>
    </row>
    <row r="137" spans="2:6" ht="43.5" customHeight="1">
      <c r="B137" s="14" t="s">
        <v>211</v>
      </c>
      <c r="C137" s="1" t="s">
        <v>255</v>
      </c>
      <c r="D137" s="3">
        <v>202682.5</v>
      </c>
      <c r="E137" s="3">
        <v>45097.4</v>
      </c>
      <c r="F137" s="3">
        <f>SUM(E137/D137)*100</f>
        <v>22.25026827673825</v>
      </c>
    </row>
    <row r="138" spans="2:6" ht="40.5" customHeight="1">
      <c r="B138" s="15" t="s">
        <v>263</v>
      </c>
      <c r="C138" s="1" t="s">
        <v>256</v>
      </c>
      <c r="D138" s="3">
        <f>SUM(D139)</f>
        <v>173.9</v>
      </c>
      <c r="E138" s="3">
        <f>SUM(E139)</f>
        <v>0</v>
      </c>
      <c r="F138" s="3">
        <f>SUM(E138/D138)*100</f>
        <v>0</v>
      </c>
    </row>
    <row r="139" spans="2:6" ht="34.5" customHeight="1">
      <c r="B139" s="14" t="s">
        <v>264</v>
      </c>
      <c r="C139" s="1" t="s">
        <v>257</v>
      </c>
      <c r="D139" s="3">
        <v>173.9</v>
      </c>
      <c r="E139" s="3">
        <v>0</v>
      </c>
      <c r="F139" s="3">
        <v>0</v>
      </c>
    </row>
    <row r="140" spans="2:6" ht="50.25" customHeight="1">
      <c r="B140" s="14" t="s">
        <v>302</v>
      </c>
      <c r="C140" s="1" t="s">
        <v>304</v>
      </c>
      <c r="D140" s="3">
        <f>D141</f>
        <v>14399.9</v>
      </c>
      <c r="E140" s="3">
        <f>E141</f>
        <v>0</v>
      </c>
      <c r="F140" s="22">
        <f>SUM(E140/D140)*100</f>
        <v>0</v>
      </c>
    </row>
    <row r="141" spans="2:6" ht="48.75" customHeight="1">
      <c r="B141" s="14" t="s">
        <v>303</v>
      </c>
      <c r="C141" s="1" t="s">
        <v>305</v>
      </c>
      <c r="D141" s="3">
        <v>14399.9</v>
      </c>
      <c r="E141" s="3">
        <v>0</v>
      </c>
      <c r="F141" s="22">
        <f>SUM(E141/D141)*100</f>
        <v>0</v>
      </c>
    </row>
    <row r="142" spans="2:6" ht="18.75" customHeight="1">
      <c r="B142" s="2" t="s">
        <v>137</v>
      </c>
      <c r="C142" s="1" t="s">
        <v>258</v>
      </c>
      <c r="D142" s="3">
        <f>SUM(D143)</f>
        <v>242182.3</v>
      </c>
      <c r="E142" s="3">
        <f>SUM(E143)</f>
        <v>81969</v>
      </c>
      <c r="F142" s="3">
        <f aca="true" t="shared" si="7" ref="F142:F171">SUM(E142/D142)*100</f>
        <v>33.845991222314765</v>
      </c>
    </row>
    <row r="143" spans="2:6" ht="19.5" customHeight="1">
      <c r="B143" s="2" t="s">
        <v>138</v>
      </c>
      <c r="C143" s="1" t="s">
        <v>259</v>
      </c>
      <c r="D143" s="3">
        <v>242182.3</v>
      </c>
      <c r="E143" s="3">
        <v>81969</v>
      </c>
      <c r="F143" s="3">
        <f t="shared" si="7"/>
        <v>33.845991222314765</v>
      </c>
    </row>
    <row r="144" spans="2:6" ht="15.75">
      <c r="B144" s="2" t="s">
        <v>233</v>
      </c>
      <c r="C144" s="1" t="s">
        <v>265</v>
      </c>
      <c r="D144" s="3">
        <f>SUM(D145,D147,D149,D151,D153,D155,D157)</f>
        <v>1697298.5999999999</v>
      </c>
      <c r="E144" s="3">
        <f>SUM(E145,E147,E149,E151,E153,E155,E157)</f>
        <v>969105.4999999999</v>
      </c>
      <c r="F144" s="3">
        <f t="shared" si="7"/>
        <v>57.09693627273362</v>
      </c>
    </row>
    <row r="145" spans="2:6" ht="34.5" customHeight="1">
      <c r="B145" s="2" t="s">
        <v>141</v>
      </c>
      <c r="C145" s="1" t="s">
        <v>266</v>
      </c>
      <c r="D145" s="3">
        <f>SUM(D146)</f>
        <v>1609353.2</v>
      </c>
      <c r="E145" s="3">
        <f>SUM(E146)</f>
        <v>926302.1</v>
      </c>
      <c r="F145" s="3">
        <f t="shared" si="7"/>
        <v>57.55741499131452</v>
      </c>
    </row>
    <row r="146" spans="2:6" ht="40.5" customHeight="1">
      <c r="B146" s="2" t="s">
        <v>142</v>
      </c>
      <c r="C146" s="1" t="s">
        <v>267</v>
      </c>
      <c r="D146" s="3">
        <v>1609353.2</v>
      </c>
      <c r="E146" s="3">
        <v>926302.1</v>
      </c>
      <c r="F146" s="3">
        <f t="shared" si="7"/>
        <v>57.55741499131452</v>
      </c>
    </row>
    <row r="147" spans="2:6" ht="69.75" customHeight="1">
      <c r="B147" s="2" t="s">
        <v>232</v>
      </c>
      <c r="C147" s="1" t="s">
        <v>268</v>
      </c>
      <c r="D147" s="3">
        <f>SUM(D148)</f>
        <v>62710</v>
      </c>
      <c r="E147" s="3">
        <f>SUM(E148)</f>
        <v>21351.1</v>
      </c>
      <c r="F147" s="3">
        <f t="shared" si="7"/>
        <v>34.047360867485246</v>
      </c>
    </row>
    <row r="148" spans="2:6" ht="74.25" customHeight="1">
      <c r="B148" s="2" t="s">
        <v>231</v>
      </c>
      <c r="C148" s="1" t="s">
        <v>269</v>
      </c>
      <c r="D148" s="3">
        <v>62710</v>
      </c>
      <c r="E148" s="3">
        <v>21351.1</v>
      </c>
      <c r="F148" s="3">
        <f t="shared" si="7"/>
        <v>34.047360867485246</v>
      </c>
    </row>
    <row r="149" spans="2:6" ht="79.5" customHeight="1">
      <c r="B149" s="14" t="s">
        <v>210</v>
      </c>
      <c r="C149" s="1" t="s">
        <v>270</v>
      </c>
      <c r="D149" s="3">
        <f>SUM(D150)</f>
        <v>13549.5</v>
      </c>
      <c r="E149" s="3">
        <f>SUM(E150)</f>
        <v>13549.5</v>
      </c>
      <c r="F149" s="3">
        <f t="shared" si="7"/>
        <v>100</v>
      </c>
    </row>
    <row r="150" spans="2:6" ht="75" customHeight="1">
      <c r="B150" s="14" t="s">
        <v>209</v>
      </c>
      <c r="C150" s="1" t="s">
        <v>271</v>
      </c>
      <c r="D150" s="3">
        <v>13549.5</v>
      </c>
      <c r="E150" s="3">
        <v>13549.5</v>
      </c>
      <c r="F150" s="3">
        <f t="shared" si="7"/>
        <v>100</v>
      </c>
    </row>
    <row r="151" spans="2:6" ht="54.75" customHeight="1">
      <c r="B151" s="14" t="s">
        <v>308</v>
      </c>
      <c r="C151" s="1" t="s">
        <v>306</v>
      </c>
      <c r="D151" s="23">
        <f>D152</f>
        <v>1.2</v>
      </c>
      <c r="E151" s="3">
        <f>E152</f>
        <v>0</v>
      </c>
      <c r="F151" s="3">
        <f t="shared" si="7"/>
        <v>0</v>
      </c>
    </row>
    <row r="152" spans="2:6" ht="54" customHeight="1">
      <c r="B152" s="14" t="s">
        <v>309</v>
      </c>
      <c r="C152" s="1" t="s">
        <v>307</v>
      </c>
      <c r="D152" s="3">
        <v>1.2</v>
      </c>
      <c r="E152" s="3">
        <v>0</v>
      </c>
      <c r="F152" s="3">
        <f t="shared" si="7"/>
        <v>0</v>
      </c>
    </row>
    <row r="153" spans="2:6" ht="83.25" customHeight="1">
      <c r="B153" s="14" t="s">
        <v>312</v>
      </c>
      <c r="C153" s="24" t="s">
        <v>310</v>
      </c>
      <c r="D153" s="3">
        <f>D154</f>
        <v>1991.5</v>
      </c>
      <c r="E153" s="3">
        <f>E154</f>
        <v>1991.6</v>
      </c>
      <c r="F153" s="3">
        <f t="shared" si="7"/>
        <v>100.00502134069795</v>
      </c>
    </row>
    <row r="154" spans="2:6" ht="97.5" customHeight="1">
      <c r="B154" s="14" t="s">
        <v>313</v>
      </c>
      <c r="C154" s="1" t="s">
        <v>311</v>
      </c>
      <c r="D154" s="3">
        <v>1991.5</v>
      </c>
      <c r="E154" s="3">
        <v>1991.6</v>
      </c>
      <c r="F154" s="3">
        <f t="shared" si="7"/>
        <v>100.00502134069795</v>
      </c>
    </row>
    <row r="155" spans="2:6" ht="78.75" customHeight="1">
      <c r="B155" s="14" t="s">
        <v>276</v>
      </c>
      <c r="C155" s="1" t="s">
        <v>272</v>
      </c>
      <c r="D155" s="3">
        <f>SUM(D156)</f>
        <v>1525.4</v>
      </c>
      <c r="E155" s="3">
        <f>SUM(E156)</f>
        <v>762.7</v>
      </c>
      <c r="F155" s="3">
        <f t="shared" si="7"/>
        <v>50</v>
      </c>
    </row>
    <row r="156" spans="2:6" ht="88.5" customHeight="1">
      <c r="B156" s="14" t="s">
        <v>277</v>
      </c>
      <c r="C156" s="1" t="s">
        <v>273</v>
      </c>
      <c r="D156" s="3">
        <v>1525.4</v>
      </c>
      <c r="E156" s="3">
        <v>762.7</v>
      </c>
      <c r="F156" s="3">
        <f t="shared" si="7"/>
        <v>50</v>
      </c>
    </row>
    <row r="157" spans="2:6" ht="48" customHeight="1">
      <c r="B157" s="14" t="s">
        <v>139</v>
      </c>
      <c r="C157" s="1" t="s">
        <v>274</v>
      </c>
      <c r="D157" s="3">
        <f>SUM(D158)</f>
        <v>8167.8</v>
      </c>
      <c r="E157" s="3">
        <f>SUM(E158)</f>
        <v>5148.5</v>
      </c>
      <c r="F157" s="3">
        <f t="shared" si="7"/>
        <v>63.03410955214378</v>
      </c>
    </row>
    <row r="158" spans="2:6" ht="48.75" customHeight="1">
      <c r="B158" s="16" t="s">
        <v>140</v>
      </c>
      <c r="C158" s="1" t="s">
        <v>275</v>
      </c>
      <c r="D158" s="3">
        <v>8167.8</v>
      </c>
      <c r="E158" s="3">
        <v>5148.5</v>
      </c>
      <c r="F158" s="3">
        <f t="shared" si="7"/>
        <v>63.03410955214378</v>
      </c>
    </row>
    <row r="159" spans="2:6" ht="22.5" customHeight="1">
      <c r="B159" s="2" t="s">
        <v>143</v>
      </c>
      <c r="C159" s="1" t="s">
        <v>278</v>
      </c>
      <c r="D159" s="3">
        <f>SUM(D160)</f>
        <v>8764.2</v>
      </c>
      <c r="E159" s="3">
        <f>SUM(E160)</f>
        <v>7168.7</v>
      </c>
      <c r="F159" s="3">
        <f t="shared" si="7"/>
        <v>81.79525798133315</v>
      </c>
    </row>
    <row r="160" spans="2:6" ht="16.5" customHeight="1">
      <c r="B160" s="2" t="s">
        <v>144</v>
      </c>
      <c r="C160" s="1" t="s">
        <v>279</v>
      </c>
      <c r="D160" s="3">
        <f>SUM(D161)</f>
        <v>8764.2</v>
      </c>
      <c r="E160" s="3">
        <f>SUM(E161)</f>
        <v>7168.7</v>
      </c>
      <c r="F160" s="3">
        <f t="shared" si="7"/>
        <v>81.79525798133315</v>
      </c>
    </row>
    <row r="161" spans="2:6" ht="38.25" customHeight="1">
      <c r="B161" s="2" t="s">
        <v>145</v>
      </c>
      <c r="C161" s="1" t="s">
        <v>280</v>
      </c>
      <c r="D161" s="3">
        <v>8764.2</v>
      </c>
      <c r="E161" s="3">
        <v>7168.7</v>
      </c>
      <c r="F161" s="3">
        <f t="shared" si="7"/>
        <v>81.79525798133315</v>
      </c>
    </row>
    <row r="162" spans="2:6" ht="24" customHeight="1">
      <c r="B162" s="2" t="s">
        <v>146</v>
      </c>
      <c r="C162" s="1" t="s">
        <v>147</v>
      </c>
      <c r="D162" s="3">
        <f>SUM(D163)</f>
        <v>21678.6</v>
      </c>
      <c r="E162" s="3">
        <f>SUM(E163)</f>
        <v>17298.6</v>
      </c>
      <c r="F162" s="3">
        <f t="shared" si="7"/>
        <v>79.79574326755417</v>
      </c>
    </row>
    <row r="163" spans="2:6" ht="19.5" customHeight="1">
      <c r="B163" s="2" t="s">
        <v>148</v>
      </c>
      <c r="C163" s="1" t="s">
        <v>149</v>
      </c>
      <c r="D163" s="3">
        <f>SUM(D164)</f>
        <v>21678.6</v>
      </c>
      <c r="E163" s="3">
        <f>SUM(E164)</f>
        <v>17298.6</v>
      </c>
      <c r="F163" s="3">
        <f t="shared" si="7"/>
        <v>79.79574326755417</v>
      </c>
    </row>
    <row r="164" spans="2:6" ht="19.5" customHeight="1">
      <c r="B164" s="2" t="s">
        <v>148</v>
      </c>
      <c r="C164" s="1" t="s">
        <v>173</v>
      </c>
      <c r="D164" s="3">
        <v>21678.6</v>
      </c>
      <c r="E164" s="3">
        <v>17298.6</v>
      </c>
      <c r="F164" s="3">
        <f t="shared" si="7"/>
        <v>79.79574326755417</v>
      </c>
    </row>
    <row r="165" spans="2:6" ht="95.25" customHeight="1">
      <c r="B165" s="2" t="s">
        <v>290</v>
      </c>
      <c r="C165" s="1" t="s">
        <v>281</v>
      </c>
      <c r="D165" s="3">
        <f aca="true" t="shared" si="8" ref="D165:E167">SUM(D166)</f>
        <v>631.5</v>
      </c>
      <c r="E165" s="3">
        <f t="shared" si="8"/>
        <v>631.5</v>
      </c>
      <c r="F165" s="3">
        <f t="shared" si="7"/>
        <v>100</v>
      </c>
    </row>
    <row r="166" spans="2:6" ht="41.25" customHeight="1">
      <c r="B166" s="2" t="s">
        <v>282</v>
      </c>
      <c r="C166" s="1" t="s">
        <v>283</v>
      </c>
      <c r="D166" s="3">
        <f t="shared" si="8"/>
        <v>631.5</v>
      </c>
      <c r="E166" s="3">
        <f t="shared" si="8"/>
        <v>631.5</v>
      </c>
      <c r="F166" s="3">
        <f t="shared" si="7"/>
        <v>100</v>
      </c>
    </row>
    <row r="167" spans="2:6" ht="40.5" customHeight="1">
      <c r="B167" s="17" t="s">
        <v>284</v>
      </c>
      <c r="C167" s="1" t="s">
        <v>285</v>
      </c>
      <c r="D167" s="3">
        <f t="shared" si="8"/>
        <v>631.5</v>
      </c>
      <c r="E167" s="3">
        <f t="shared" si="8"/>
        <v>631.5</v>
      </c>
      <c r="F167" s="3">
        <f t="shared" si="7"/>
        <v>100</v>
      </c>
    </row>
    <row r="168" spans="2:6" ht="40.5" customHeight="1">
      <c r="B168" s="14" t="s">
        <v>287</v>
      </c>
      <c r="C168" s="1" t="s">
        <v>286</v>
      </c>
      <c r="D168" s="3">
        <v>631.5</v>
      </c>
      <c r="E168" s="3">
        <v>631.5</v>
      </c>
      <c r="F168" s="3">
        <f t="shared" si="7"/>
        <v>100</v>
      </c>
    </row>
    <row r="169" spans="2:6" ht="55.5" customHeight="1">
      <c r="B169" s="2" t="s">
        <v>150</v>
      </c>
      <c r="C169" s="1" t="s">
        <v>151</v>
      </c>
      <c r="D169" s="3">
        <f>SUM(D171)</f>
        <v>-631.5</v>
      </c>
      <c r="E169" s="3">
        <f>SUM(E171)</f>
        <v>-7434.5</v>
      </c>
      <c r="F169" s="3">
        <f t="shared" si="7"/>
        <v>1177.2763262074425</v>
      </c>
    </row>
    <row r="170" spans="2:6" ht="48" customHeight="1">
      <c r="B170" s="14" t="s">
        <v>293</v>
      </c>
      <c r="C170" s="1" t="s">
        <v>294</v>
      </c>
      <c r="D170" s="3">
        <f>SUM(D171)</f>
        <v>-631.5</v>
      </c>
      <c r="E170" s="3">
        <f>SUM(E171)</f>
        <v>-7434.5</v>
      </c>
      <c r="F170" s="3">
        <f t="shared" si="7"/>
        <v>1177.2763262074425</v>
      </c>
    </row>
    <row r="171" spans="2:6" ht="48.75" customHeight="1">
      <c r="B171" s="14" t="s">
        <v>292</v>
      </c>
      <c r="C171" s="1" t="s">
        <v>291</v>
      </c>
      <c r="D171" s="3">
        <v>-631.5</v>
      </c>
      <c r="E171" s="3">
        <v>-7434.5</v>
      </c>
      <c r="F171" s="3">
        <f t="shared" si="7"/>
        <v>1177.2763262074425</v>
      </c>
    </row>
  </sheetData>
  <sheetProtection/>
  <mergeCells count="1">
    <mergeCell ref="B6:E6"/>
  </mergeCell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Сяфукова Эльвира Мягзумовна</cp:lastModifiedBy>
  <cp:lastPrinted>2017-07-20T04:42:37Z</cp:lastPrinted>
  <dcterms:created xsi:type="dcterms:W3CDTF">2012-04-16T03:38:18Z</dcterms:created>
  <dcterms:modified xsi:type="dcterms:W3CDTF">2017-10-05T10:42:41Z</dcterms:modified>
  <cp:category/>
  <cp:version/>
  <cp:contentType/>
  <cp:contentStatus/>
</cp:coreProperties>
</file>