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4" i="1"/>
  <c r="E29" i="1"/>
  <c r="E22" i="1"/>
  <c r="E21" i="1"/>
  <c r="E18" i="1"/>
  <c r="E33" i="1"/>
  <c r="J32" i="1" l="1"/>
  <c r="J34" i="1" s="1"/>
  <c r="H32" i="1"/>
  <c r="H34" i="1" s="1"/>
  <c r="E32" i="1"/>
  <c r="E34" i="1" s="1"/>
  <c r="F32" i="1"/>
  <c r="D32" i="1"/>
  <c r="D34" i="1" s="1"/>
  <c r="I30" i="1"/>
  <c r="I22" i="1"/>
  <c r="G32" i="1" l="1"/>
  <c r="F34" i="1"/>
  <c r="G34" i="1" s="1"/>
  <c r="I3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3" i="1"/>
  <c r="G9" i="1"/>
  <c r="K25" i="1" l="1"/>
  <c r="I25" i="1"/>
  <c r="K33" i="1" l="1"/>
  <c r="I33" i="1"/>
  <c r="K11" i="1" l="1"/>
  <c r="K10" i="1" s="1"/>
  <c r="K13" i="1"/>
  <c r="K15" i="1"/>
  <c r="K16" i="1"/>
  <c r="K17" i="1"/>
  <c r="K18" i="1"/>
  <c r="K20" i="1"/>
  <c r="K21" i="1"/>
  <c r="K22" i="1"/>
  <c r="K29" i="1"/>
  <c r="K34" i="1"/>
  <c r="I11" i="1"/>
  <c r="I10" i="1" s="1"/>
  <c r="I13" i="1"/>
  <c r="I15" i="1"/>
  <c r="I16" i="1"/>
  <c r="I17" i="1"/>
  <c r="I18" i="1"/>
  <c r="I20" i="1"/>
  <c r="I21" i="1"/>
  <c r="I29" i="1"/>
  <c r="I31" i="1"/>
  <c r="I34" i="1"/>
  <c r="K32" i="1" l="1"/>
  <c r="I12" i="1" l="1"/>
  <c r="I19" i="1"/>
  <c r="K12" i="1"/>
  <c r="K19" i="1"/>
  <c r="K30" i="1"/>
  <c r="I14" i="1"/>
  <c r="I24" i="1"/>
  <c r="K14" i="1"/>
  <c r="K24" i="1"/>
  <c r="K9" i="1" l="1"/>
  <c r="I9" i="1"/>
</calcChain>
</file>

<file path=xl/sharedStrings.xml><?xml version="1.0" encoding="utf-8"?>
<sst xmlns="http://schemas.openxmlformats.org/spreadsheetml/2006/main" count="68" uniqueCount="66">
  <si>
    <t>тыс. рублей</t>
  </si>
  <si>
    <t>Код</t>
  </si>
  <si>
    <t>Наименование</t>
  </si>
  <si>
    <t>отчет</t>
  </si>
  <si>
    <t>2016 год</t>
  </si>
  <si>
    <t>2017 год</t>
  </si>
  <si>
    <t>проект</t>
  </si>
  <si>
    <t>2018 год</t>
  </si>
  <si>
    <t>2019 год</t>
  </si>
  <si>
    <t>% к 2018 году</t>
  </si>
  <si>
    <t>к пояснительной записке</t>
  </si>
  <si>
    <t>2020 год</t>
  </si>
  <si>
    <t>оценка ожидаемого исполнения за 2017 год</t>
  </si>
  <si>
    <t>% к 2019 году</t>
  </si>
  <si>
    <t>% к 2017 году</t>
  </si>
  <si>
    <t xml:space="preserve">муниципальная программа  "Развитие систем гражданской защиты населения городского округа город Мегион в 2014-2020 годах" </t>
  </si>
  <si>
    <t xml:space="preserve">муниципальная программа "Улучшение условий и охраны труда в  городском округе город Мегион на 2014-2020 годы" </t>
  </si>
  <si>
    <t>КЦСР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</si>
  <si>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</si>
  <si>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муниципальная программа "Поддержка  социально - ориентированных некоммерческих организаций на 2014-2020 годы"</t>
  </si>
  <si>
    <t>муниципальная программа "Управление муниципальными финансами городского округа город Мегион на 2014 - 2020 годы"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</si>
  <si>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</si>
  <si>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муниципальной службы в городском округе город Мегион на 2014-2020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</si>
  <si>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</si>
  <si>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</si>
  <si>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"Управление муниципальным имуществом городского округа город Мегион на 2014-2020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</si>
  <si>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</si>
  <si>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>муниципальная программа "Развитие информационного общества на территории городского округа город Мегион на 2014-2020 годы"</t>
  </si>
  <si>
    <t>муниципальная программа "Развитие транспортной системы городского округа город Мегион на 2014-2020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</si>
  <si>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</si>
  <si>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</si>
  <si>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</si>
  <si>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</si>
  <si>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</si>
  <si>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муниципальная программа "Защита информации органов местного самоуправления городского округа город Мегион на 2014 -2016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</si>
  <si>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</si>
  <si>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</si>
  <si>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муниципальная программа "Развитие муниципального управления на 2015-2020 годы"</t>
  </si>
  <si>
    <t>муниципальная программа "Формирование современной городской среды городского округа город Мегион на 2018-2022 годы"</t>
  </si>
  <si>
    <t>Итого программные расходы</t>
  </si>
  <si>
    <t xml:space="preserve">непрограммные расходы </t>
  </si>
  <si>
    <t>ИТОГО: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</si>
  <si>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</si>
  <si>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</si>
  <si>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</si>
  <si>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</si>
  <si>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</si>
  <si>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</si>
  <si>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</si>
  <si>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</si>
  <si>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</si>
  <si>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</si>
  <si>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</si>
  <si>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</si>
  <si>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</si>
  <si>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</si>
  <si>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</si>
  <si>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</si>
  <si>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</si>
  <si>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</si>
  <si>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</si>
  <si>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2000000000</t>
  </si>
  <si>
    <t>2100000000</t>
  </si>
  <si>
    <t>2200000000</t>
  </si>
  <si>
    <t>Приложение 3</t>
  </si>
  <si>
    <t>Сведения о расходах бюджета по муниципальным программам городского округа город Мегион на 2018 год и на плановый период 2019 и 2020 годов в сравнении с ожидаемым исполнением за 2017 год и отчетом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</si>
</sst>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0" borderId="2" xfId="2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11" fillId="0" borderId="0" xfId="0" applyFont="1"/>
    <xf numFmtId="49" fontId="11" fillId="0" borderId="0" xfId="0" applyNumberFormat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1" zoomScaleNormal="100" workbookViewId="0">
      <selection activeCell="B4" sqref="B4:I4"/>
    </sheetView>
  </sheetViews>
  <sheetFormatPr defaultRowHeight="15" outlineLevelRow="1"/>
  <cols>
    <col min="1" max="1" width="11.125" style="1" hidden="1" customWidth="1"/>
    <col min="2" max="2" width="73.75" style="1" customWidth="1"/>
    <col min="3" max="3" width="15.25" style="1" customWidth="1"/>
    <col min="4" max="4" width="22.125" style="1" customWidth="1"/>
    <col min="5" max="5" width="17.125" style="1" customWidth="1"/>
    <col min="6" max="6" width="16.25" style="1" customWidth="1"/>
    <col min="7" max="7" width="11.625" style="1" customWidth="1"/>
    <col min="8" max="8" width="16" style="1" customWidth="1"/>
    <col min="9" max="9" width="12" style="1" customWidth="1"/>
    <col min="10" max="10" width="16" style="1" customWidth="1"/>
    <col min="11" max="11" width="14.375" style="1" customWidth="1"/>
    <col min="12" max="261" width="9.125" style="1"/>
    <col min="262" max="262" width="63.375" style="1" customWidth="1"/>
    <col min="263" max="263" width="22.125" style="1" customWidth="1"/>
    <col min="264" max="264" width="17.125" style="1" customWidth="1"/>
    <col min="265" max="265" width="16.25" style="1" customWidth="1"/>
    <col min="266" max="266" width="16" style="1" customWidth="1"/>
    <col min="267" max="267" width="29.375" style="1" customWidth="1"/>
    <col min="268" max="517" width="9.125" style="1"/>
    <col min="518" max="518" width="63.375" style="1" customWidth="1"/>
    <col min="519" max="519" width="22.125" style="1" customWidth="1"/>
    <col min="520" max="520" width="17.125" style="1" customWidth="1"/>
    <col min="521" max="521" width="16.25" style="1" customWidth="1"/>
    <col min="522" max="522" width="16" style="1" customWidth="1"/>
    <col min="523" max="523" width="29.375" style="1" customWidth="1"/>
    <col min="524" max="773" width="9.125" style="1"/>
    <col min="774" max="774" width="63.375" style="1" customWidth="1"/>
    <col min="775" max="775" width="22.125" style="1" customWidth="1"/>
    <col min="776" max="776" width="17.125" style="1" customWidth="1"/>
    <col min="777" max="777" width="16.25" style="1" customWidth="1"/>
    <col min="778" max="778" width="16" style="1" customWidth="1"/>
    <col min="779" max="779" width="29.375" style="1" customWidth="1"/>
    <col min="780" max="1029" width="9.125" style="1"/>
    <col min="1030" max="1030" width="63.375" style="1" customWidth="1"/>
    <col min="1031" max="1031" width="22.125" style="1" customWidth="1"/>
    <col min="1032" max="1032" width="17.125" style="1" customWidth="1"/>
    <col min="1033" max="1033" width="16.25" style="1" customWidth="1"/>
    <col min="1034" max="1034" width="16" style="1" customWidth="1"/>
    <col min="1035" max="1035" width="29.375" style="1" customWidth="1"/>
    <col min="1036" max="1285" width="9.125" style="1"/>
    <col min="1286" max="1286" width="63.375" style="1" customWidth="1"/>
    <col min="1287" max="1287" width="22.125" style="1" customWidth="1"/>
    <col min="1288" max="1288" width="17.125" style="1" customWidth="1"/>
    <col min="1289" max="1289" width="16.25" style="1" customWidth="1"/>
    <col min="1290" max="1290" width="16" style="1" customWidth="1"/>
    <col min="1291" max="1291" width="29.375" style="1" customWidth="1"/>
    <col min="1292" max="1541" width="9.125" style="1"/>
    <col min="1542" max="1542" width="63.375" style="1" customWidth="1"/>
    <col min="1543" max="1543" width="22.125" style="1" customWidth="1"/>
    <col min="1544" max="1544" width="17.125" style="1" customWidth="1"/>
    <col min="1545" max="1545" width="16.25" style="1" customWidth="1"/>
    <col min="1546" max="1546" width="16" style="1" customWidth="1"/>
    <col min="1547" max="1547" width="29.375" style="1" customWidth="1"/>
    <col min="1548" max="1797" width="9.125" style="1"/>
    <col min="1798" max="1798" width="63.375" style="1" customWidth="1"/>
    <col min="1799" max="1799" width="22.125" style="1" customWidth="1"/>
    <col min="1800" max="1800" width="17.125" style="1" customWidth="1"/>
    <col min="1801" max="1801" width="16.25" style="1" customWidth="1"/>
    <col min="1802" max="1802" width="16" style="1" customWidth="1"/>
    <col min="1803" max="1803" width="29.375" style="1" customWidth="1"/>
    <col min="1804" max="2053" width="9.125" style="1"/>
    <col min="2054" max="2054" width="63.375" style="1" customWidth="1"/>
    <col min="2055" max="2055" width="22.125" style="1" customWidth="1"/>
    <col min="2056" max="2056" width="17.125" style="1" customWidth="1"/>
    <col min="2057" max="2057" width="16.25" style="1" customWidth="1"/>
    <col min="2058" max="2058" width="16" style="1" customWidth="1"/>
    <col min="2059" max="2059" width="29.375" style="1" customWidth="1"/>
    <col min="2060" max="2309" width="9.125" style="1"/>
    <col min="2310" max="2310" width="63.375" style="1" customWidth="1"/>
    <col min="2311" max="2311" width="22.125" style="1" customWidth="1"/>
    <col min="2312" max="2312" width="17.125" style="1" customWidth="1"/>
    <col min="2313" max="2313" width="16.25" style="1" customWidth="1"/>
    <col min="2314" max="2314" width="16" style="1" customWidth="1"/>
    <col min="2315" max="2315" width="29.375" style="1" customWidth="1"/>
    <col min="2316" max="2565" width="9.125" style="1"/>
    <col min="2566" max="2566" width="63.375" style="1" customWidth="1"/>
    <col min="2567" max="2567" width="22.125" style="1" customWidth="1"/>
    <col min="2568" max="2568" width="17.125" style="1" customWidth="1"/>
    <col min="2569" max="2569" width="16.25" style="1" customWidth="1"/>
    <col min="2570" max="2570" width="16" style="1" customWidth="1"/>
    <col min="2571" max="2571" width="29.375" style="1" customWidth="1"/>
    <col min="2572" max="2821" width="9.125" style="1"/>
    <col min="2822" max="2822" width="63.375" style="1" customWidth="1"/>
    <col min="2823" max="2823" width="22.125" style="1" customWidth="1"/>
    <col min="2824" max="2824" width="17.125" style="1" customWidth="1"/>
    <col min="2825" max="2825" width="16.25" style="1" customWidth="1"/>
    <col min="2826" max="2826" width="16" style="1" customWidth="1"/>
    <col min="2827" max="2827" width="29.375" style="1" customWidth="1"/>
    <col min="2828" max="3077" width="9.125" style="1"/>
    <col min="3078" max="3078" width="63.375" style="1" customWidth="1"/>
    <col min="3079" max="3079" width="22.125" style="1" customWidth="1"/>
    <col min="3080" max="3080" width="17.125" style="1" customWidth="1"/>
    <col min="3081" max="3081" width="16.25" style="1" customWidth="1"/>
    <col min="3082" max="3082" width="16" style="1" customWidth="1"/>
    <col min="3083" max="3083" width="29.375" style="1" customWidth="1"/>
    <col min="3084" max="3333" width="9.125" style="1"/>
    <col min="3334" max="3334" width="63.375" style="1" customWidth="1"/>
    <col min="3335" max="3335" width="22.125" style="1" customWidth="1"/>
    <col min="3336" max="3336" width="17.125" style="1" customWidth="1"/>
    <col min="3337" max="3337" width="16.25" style="1" customWidth="1"/>
    <col min="3338" max="3338" width="16" style="1" customWidth="1"/>
    <col min="3339" max="3339" width="29.375" style="1" customWidth="1"/>
    <col min="3340" max="3589" width="9.125" style="1"/>
    <col min="3590" max="3590" width="63.375" style="1" customWidth="1"/>
    <col min="3591" max="3591" width="22.125" style="1" customWidth="1"/>
    <col min="3592" max="3592" width="17.125" style="1" customWidth="1"/>
    <col min="3593" max="3593" width="16.25" style="1" customWidth="1"/>
    <col min="3594" max="3594" width="16" style="1" customWidth="1"/>
    <col min="3595" max="3595" width="29.375" style="1" customWidth="1"/>
    <col min="3596" max="3845" width="9.125" style="1"/>
    <col min="3846" max="3846" width="63.375" style="1" customWidth="1"/>
    <col min="3847" max="3847" width="22.125" style="1" customWidth="1"/>
    <col min="3848" max="3848" width="17.125" style="1" customWidth="1"/>
    <col min="3849" max="3849" width="16.25" style="1" customWidth="1"/>
    <col min="3850" max="3850" width="16" style="1" customWidth="1"/>
    <col min="3851" max="3851" width="29.375" style="1" customWidth="1"/>
    <col min="3852" max="4101" width="9.125" style="1"/>
    <col min="4102" max="4102" width="63.375" style="1" customWidth="1"/>
    <col min="4103" max="4103" width="22.125" style="1" customWidth="1"/>
    <col min="4104" max="4104" width="17.125" style="1" customWidth="1"/>
    <col min="4105" max="4105" width="16.25" style="1" customWidth="1"/>
    <col min="4106" max="4106" width="16" style="1" customWidth="1"/>
    <col min="4107" max="4107" width="29.375" style="1" customWidth="1"/>
    <col min="4108" max="4357" width="9.125" style="1"/>
    <col min="4358" max="4358" width="63.375" style="1" customWidth="1"/>
    <col min="4359" max="4359" width="22.125" style="1" customWidth="1"/>
    <col min="4360" max="4360" width="17.125" style="1" customWidth="1"/>
    <col min="4361" max="4361" width="16.25" style="1" customWidth="1"/>
    <col min="4362" max="4362" width="16" style="1" customWidth="1"/>
    <col min="4363" max="4363" width="29.375" style="1" customWidth="1"/>
    <col min="4364" max="4613" width="9.125" style="1"/>
    <col min="4614" max="4614" width="63.375" style="1" customWidth="1"/>
    <col min="4615" max="4615" width="22.125" style="1" customWidth="1"/>
    <col min="4616" max="4616" width="17.125" style="1" customWidth="1"/>
    <col min="4617" max="4617" width="16.25" style="1" customWidth="1"/>
    <col min="4618" max="4618" width="16" style="1" customWidth="1"/>
    <col min="4619" max="4619" width="29.375" style="1" customWidth="1"/>
    <col min="4620" max="4869" width="9.125" style="1"/>
    <col min="4870" max="4870" width="63.375" style="1" customWidth="1"/>
    <col min="4871" max="4871" width="22.125" style="1" customWidth="1"/>
    <col min="4872" max="4872" width="17.125" style="1" customWidth="1"/>
    <col min="4873" max="4873" width="16.25" style="1" customWidth="1"/>
    <col min="4874" max="4874" width="16" style="1" customWidth="1"/>
    <col min="4875" max="4875" width="29.375" style="1" customWidth="1"/>
    <col min="4876" max="5125" width="9.125" style="1"/>
    <col min="5126" max="5126" width="63.375" style="1" customWidth="1"/>
    <col min="5127" max="5127" width="22.125" style="1" customWidth="1"/>
    <col min="5128" max="5128" width="17.125" style="1" customWidth="1"/>
    <col min="5129" max="5129" width="16.25" style="1" customWidth="1"/>
    <col min="5130" max="5130" width="16" style="1" customWidth="1"/>
    <col min="5131" max="5131" width="29.375" style="1" customWidth="1"/>
    <col min="5132" max="5381" width="9.125" style="1"/>
    <col min="5382" max="5382" width="63.375" style="1" customWidth="1"/>
    <col min="5383" max="5383" width="22.125" style="1" customWidth="1"/>
    <col min="5384" max="5384" width="17.125" style="1" customWidth="1"/>
    <col min="5385" max="5385" width="16.25" style="1" customWidth="1"/>
    <col min="5386" max="5386" width="16" style="1" customWidth="1"/>
    <col min="5387" max="5387" width="29.375" style="1" customWidth="1"/>
    <col min="5388" max="5637" width="9.125" style="1"/>
    <col min="5638" max="5638" width="63.375" style="1" customWidth="1"/>
    <col min="5639" max="5639" width="22.125" style="1" customWidth="1"/>
    <col min="5640" max="5640" width="17.125" style="1" customWidth="1"/>
    <col min="5641" max="5641" width="16.25" style="1" customWidth="1"/>
    <col min="5642" max="5642" width="16" style="1" customWidth="1"/>
    <col min="5643" max="5643" width="29.375" style="1" customWidth="1"/>
    <col min="5644" max="5893" width="9.125" style="1"/>
    <col min="5894" max="5894" width="63.375" style="1" customWidth="1"/>
    <col min="5895" max="5895" width="22.125" style="1" customWidth="1"/>
    <col min="5896" max="5896" width="17.125" style="1" customWidth="1"/>
    <col min="5897" max="5897" width="16.25" style="1" customWidth="1"/>
    <col min="5898" max="5898" width="16" style="1" customWidth="1"/>
    <col min="5899" max="5899" width="29.375" style="1" customWidth="1"/>
    <col min="5900" max="6149" width="9.125" style="1"/>
    <col min="6150" max="6150" width="63.375" style="1" customWidth="1"/>
    <col min="6151" max="6151" width="22.125" style="1" customWidth="1"/>
    <col min="6152" max="6152" width="17.125" style="1" customWidth="1"/>
    <col min="6153" max="6153" width="16.25" style="1" customWidth="1"/>
    <col min="6154" max="6154" width="16" style="1" customWidth="1"/>
    <col min="6155" max="6155" width="29.375" style="1" customWidth="1"/>
    <col min="6156" max="6405" width="9.125" style="1"/>
    <col min="6406" max="6406" width="63.375" style="1" customWidth="1"/>
    <col min="6407" max="6407" width="22.125" style="1" customWidth="1"/>
    <col min="6408" max="6408" width="17.125" style="1" customWidth="1"/>
    <col min="6409" max="6409" width="16.25" style="1" customWidth="1"/>
    <col min="6410" max="6410" width="16" style="1" customWidth="1"/>
    <col min="6411" max="6411" width="29.375" style="1" customWidth="1"/>
    <col min="6412" max="6661" width="9.125" style="1"/>
    <col min="6662" max="6662" width="63.375" style="1" customWidth="1"/>
    <col min="6663" max="6663" width="22.125" style="1" customWidth="1"/>
    <col min="6664" max="6664" width="17.125" style="1" customWidth="1"/>
    <col min="6665" max="6665" width="16.25" style="1" customWidth="1"/>
    <col min="6666" max="6666" width="16" style="1" customWidth="1"/>
    <col min="6667" max="6667" width="29.375" style="1" customWidth="1"/>
    <col min="6668" max="6917" width="9.125" style="1"/>
    <col min="6918" max="6918" width="63.375" style="1" customWidth="1"/>
    <col min="6919" max="6919" width="22.125" style="1" customWidth="1"/>
    <col min="6920" max="6920" width="17.125" style="1" customWidth="1"/>
    <col min="6921" max="6921" width="16.25" style="1" customWidth="1"/>
    <col min="6922" max="6922" width="16" style="1" customWidth="1"/>
    <col min="6923" max="6923" width="29.375" style="1" customWidth="1"/>
    <col min="6924" max="7173" width="9.125" style="1"/>
    <col min="7174" max="7174" width="63.375" style="1" customWidth="1"/>
    <col min="7175" max="7175" width="22.125" style="1" customWidth="1"/>
    <col min="7176" max="7176" width="17.125" style="1" customWidth="1"/>
    <col min="7177" max="7177" width="16.25" style="1" customWidth="1"/>
    <col min="7178" max="7178" width="16" style="1" customWidth="1"/>
    <col min="7179" max="7179" width="29.375" style="1" customWidth="1"/>
    <col min="7180" max="7429" width="9.125" style="1"/>
    <col min="7430" max="7430" width="63.375" style="1" customWidth="1"/>
    <col min="7431" max="7431" width="22.125" style="1" customWidth="1"/>
    <col min="7432" max="7432" width="17.125" style="1" customWidth="1"/>
    <col min="7433" max="7433" width="16.25" style="1" customWidth="1"/>
    <col min="7434" max="7434" width="16" style="1" customWidth="1"/>
    <col min="7435" max="7435" width="29.375" style="1" customWidth="1"/>
    <col min="7436" max="7685" width="9.125" style="1"/>
    <col min="7686" max="7686" width="63.375" style="1" customWidth="1"/>
    <col min="7687" max="7687" width="22.125" style="1" customWidth="1"/>
    <col min="7688" max="7688" width="17.125" style="1" customWidth="1"/>
    <col min="7689" max="7689" width="16.25" style="1" customWidth="1"/>
    <col min="7690" max="7690" width="16" style="1" customWidth="1"/>
    <col min="7691" max="7691" width="29.375" style="1" customWidth="1"/>
    <col min="7692" max="7941" width="9.125" style="1"/>
    <col min="7942" max="7942" width="63.375" style="1" customWidth="1"/>
    <col min="7943" max="7943" width="22.125" style="1" customWidth="1"/>
    <col min="7944" max="7944" width="17.125" style="1" customWidth="1"/>
    <col min="7945" max="7945" width="16.25" style="1" customWidth="1"/>
    <col min="7946" max="7946" width="16" style="1" customWidth="1"/>
    <col min="7947" max="7947" width="29.375" style="1" customWidth="1"/>
    <col min="7948" max="8197" width="9.125" style="1"/>
    <col min="8198" max="8198" width="63.375" style="1" customWidth="1"/>
    <col min="8199" max="8199" width="22.125" style="1" customWidth="1"/>
    <col min="8200" max="8200" width="17.125" style="1" customWidth="1"/>
    <col min="8201" max="8201" width="16.25" style="1" customWidth="1"/>
    <col min="8202" max="8202" width="16" style="1" customWidth="1"/>
    <col min="8203" max="8203" width="29.375" style="1" customWidth="1"/>
    <col min="8204" max="8453" width="9.125" style="1"/>
    <col min="8454" max="8454" width="63.375" style="1" customWidth="1"/>
    <col min="8455" max="8455" width="22.125" style="1" customWidth="1"/>
    <col min="8456" max="8456" width="17.125" style="1" customWidth="1"/>
    <col min="8457" max="8457" width="16.25" style="1" customWidth="1"/>
    <col min="8458" max="8458" width="16" style="1" customWidth="1"/>
    <col min="8459" max="8459" width="29.375" style="1" customWidth="1"/>
    <col min="8460" max="8709" width="9.125" style="1"/>
    <col min="8710" max="8710" width="63.375" style="1" customWidth="1"/>
    <col min="8711" max="8711" width="22.125" style="1" customWidth="1"/>
    <col min="8712" max="8712" width="17.125" style="1" customWidth="1"/>
    <col min="8713" max="8713" width="16.25" style="1" customWidth="1"/>
    <col min="8714" max="8714" width="16" style="1" customWidth="1"/>
    <col min="8715" max="8715" width="29.375" style="1" customWidth="1"/>
    <col min="8716" max="8965" width="9.125" style="1"/>
    <col min="8966" max="8966" width="63.375" style="1" customWidth="1"/>
    <col min="8967" max="8967" width="22.125" style="1" customWidth="1"/>
    <col min="8968" max="8968" width="17.125" style="1" customWidth="1"/>
    <col min="8969" max="8969" width="16.25" style="1" customWidth="1"/>
    <col min="8970" max="8970" width="16" style="1" customWidth="1"/>
    <col min="8971" max="8971" width="29.375" style="1" customWidth="1"/>
    <col min="8972" max="9221" width="9.125" style="1"/>
    <col min="9222" max="9222" width="63.375" style="1" customWidth="1"/>
    <col min="9223" max="9223" width="22.125" style="1" customWidth="1"/>
    <col min="9224" max="9224" width="17.125" style="1" customWidth="1"/>
    <col min="9225" max="9225" width="16.25" style="1" customWidth="1"/>
    <col min="9226" max="9226" width="16" style="1" customWidth="1"/>
    <col min="9227" max="9227" width="29.375" style="1" customWidth="1"/>
    <col min="9228" max="9477" width="9.125" style="1"/>
    <col min="9478" max="9478" width="63.375" style="1" customWidth="1"/>
    <col min="9479" max="9479" width="22.125" style="1" customWidth="1"/>
    <col min="9480" max="9480" width="17.125" style="1" customWidth="1"/>
    <col min="9481" max="9481" width="16.25" style="1" customWidth="1"/>
    <col min="9482" max="9482" width="16" style="1" customWidth="1"/>
    <col min="9483" max="9483" width="29.375" style="1" customWidth="1"/>
    <col min="9484" max="9733" width="9.125" style="1"/>
    <col min="9734" max="9734" width="63.375" style="1" customWidth="1"/>
    <col min="9735" max="9735" width="22.125" style="1" customWidth="1"/>
    <col min="9736" max="9736" width="17.125" style="1" customWidth="1"/>
    <col min="9737" max="9737" width="16.25" style="1" customWidth="1"/>
    <col min="9738" max="9738" width="16" style="1" customWidth="1"/>
    <col min="9739" max="9739" width="29.375" style="1" customWidth="1"/>
    <col min="9740" max="9989" width="9.125" style="1"/>
    <col min="9990" max="9990" width="63.375" style="1" customWidth="1"/>
    <col min="9991" max="9991" width="22.125" style="1" customWidth="1"/>
    <col min="9992" max="9992" width="17.125" style="1" customWidth="1"/>
    <col min="9993" max="9993" width="16.25" style="1" customWidth="1"/>
    <col min="9994" max="9994" width="16" style="1" customWidth="1"/>
    <col min="9995" max="9995" width="29.375" style="1" customWidth="1"/>
    <col min="9996" max="10245" width="9.125" style="1"/>
    <col min="10246" max="10246" width="63.375" style="1" customWidth="1"/>
    <col min="10247" max="10247" width="22.125" style="1" customWidth="1"/>
    <col min="10248" max="10248" width="17.125" style="1" customWidth="1"/>
    <col min="10249" max="10249" width="16.25" style="1" customWidth="1"/>
    <col min="10250" max="10250" width="16" style="1" customWidth="1"/>
    <col min="10251" max="10251" width="29.375" style="1" customWidth="1"/>
    <col min="10252" max="10501" width="9.125" style="1"/>
    <col min="10502" max="10502" width="63.375" style="1" customWidth="1"/>
    <col min="10503" max="10503" width="22.125" style="1" customWidth="1"/>
    <col min="10504" max="10504" width="17.125" style="1" customWidth="1"/>
    <col min="10505" max="10505" width="16.25" style="1" customWidth="1"/>
    <col min="10506" max="10506" width="16" style="1" customWidth="1"/>
    <col min="10507" max="10507" width="29.375" style="1" customWidth="1"/>
    <col min="10508" max="10757" width="9.125" style="1"/>
    <col min="10758" max="10758" width="63.375" style="1" customWidth="1"/>
    <col min="10759" max="10759" width="22.125" style="1" customWidth="1"/>
    <col min="10760" max="10760" width="17.125" style="1" customWidth="1"/>
    <col min="10761" max="10761" width="16.25" style="1" customWidth="1"/>
    <col min="10762" max="10762" width="16" style="1" customWidth="1"/>
    <col min="10763" max="10763" width="29.375" style="1" customWidth="1"/>
    <col min="10764" max="11013" width="9.125" style="1"/>
    <col min="11014" max="11014" width="63.375" style="1" customWidth="1"/>
    <col min="11015" max="11015" width="22.125" style="1" customWidth="1"/>
    <col min="11016" max="11016" width="17.125" style="1" customWidth="1"/>
    <col min="11017" max="11017" width="16.25" style="1" customWidth="1"/>
    <col min="11018" max="11018" width="16" style="1" customWidth="1"/>
    <col min="11019" max="11019" width="29.375" style="1" customWidth="1"/>
    <col min="11020" max="11269" width="9.125" style="1"/>
    <col min="11270" max="11270" width="63.375" style="1" customWidth="1"/>
    <col min="11271" max="11271" width="22.125" style="1" customWidth="1"/>
    <col min="11272" max="11272" width="17.125" style="1" customWidth="1"/>
    <col min="11273" max="11273" width="16.25" style="1" customWidth="1"/>
    <col min="11274" max="11274" width="16" style="1" customWidth="1"/>
    <col min="11275" max="11275" width="29.375" style="1" customWidth="1"/>
    <col min="11276" max="11525" width="9.125" style="1"/>
    <col min="11526" max="11526" width="63.375" style="1" customWidth="1"/>
    <col min="11527" max="11527" width="22.125" style="1" customWidth="1"/>
    <col min="11528" max="11528" width="17.125" style="1" customWidth="1"/>
    <col min="11529" max="11529" width="16.25" style="1" customWidth="1"/>
    <col min="11530" max="11530" width="16" style="1" customWidth="1"/>
    <col min="11531" max="11531" width="29.375" style="1" customWidth="1"/>
    <col min="11532" max="11781" width="9.125" style="1"/>
    <col min="11782" max="11782" width="63.375" style="1" customWidth="1"/>
    <col min="11783" max="11783" width="22.125" style="1" customWidth="1"/>
    <col min="11784" max="11784" width="17.125" style="1" customWidth="1"/>
    <col min="11785" max="11785" width="16.25" style="1" customWidth="1"/>
    <col min="11786" max="11786" width="16" style="1" customWidth="1"/>
    <col min="11787" max="11787" width="29.375" style="1" customWidth="1"/>
    <col min="11788" max="12037" width="9.125" style="1"/>
    <col min="12038" max="12038" width="63.375" style="1" customWidth="1"/>
    <col min="12039" max="12039" width="22.125" style="1" customWidth="1"/>
    <col min="12040" max="12040" width="17.125" style="1" customWidth="1"/>
    <col min="12041" max="12041" width="16.25" style="1" customWidth="1"/>
    <col min="12042" max="12042" width="16" style="1" customWidth="1"/>
    <col min="12043" max="12043" width="29.375" style="1" customWidth="1"/>
    <col min="12044" max="12293" width="9.125" style="1"/>
    <col min="12294" max="12294" width="63.375" style="1" customWidth="1"/>
    <col min="12295" max="12295" width="22.125" style="1" customWidth="1"/>
    <col min="12296" max="12296" width="17.125" style="1" customWidth="1"/>
    <col min="12297" max="12297" width="16.25" style="1" customWidth="1"/>
    <col min="12298" max="12298" width="16" style="1" customWidth="1"/>
    <col min="12299" max="12299" width="29.375" style="1" customWidth="1"/>
    <col min="12300" max="12549" width="9.125" style="1"/>
    <col min="12550" max="12550" width="63.375" style="1" customWidth="1"/>
    <col min="12551" max="12551" width="22.125" style="1" customWidth="1"/>
    <col min="12552" max="12552" width="17.125" style="1" customWidth="1"/>
    <col min="12553" max="12553" width="16.25" style="1" customWidth="1"/>
    <col min="12554" max="12554" width="16" style="1" customWidth="1"/>
    <col min="12555" max="12555" width="29.375" style="1" customWidth="1"/>
    <col min="12556" max="12805" width="9.125" style="1"/>
    <col min="12806" max="12806" width="63.375" style="1" customWidth="1"/>
    <col min="12807" max="12807" width="22.125" style="1" customWidth="1"/>
    <col min="12808" max="12808" width="17.125" style="1" customWidth="1"/>
    <col min="12809" max="12809" width="16.25" style="1" customWidth="1"/>
    <col min="12810" max="12810" width="16" style="1" customWidth="1"/>
    <col min="12811" max="12811" width="29.375" style="1" customWidth="1"/>
    <col min="12812" max="13061" width="9.125" style="1"/>
    <col min="13062" max="13062" width="63.375" style="1" customWidth="1"/>
    <col min="13063" max="13063" width="22.125" style="1" customWidth="1"/>
    <col min="13064" max="13064" width="17.125" style="1" customWidth="1"/>
    <col min="13065" max="13065" width="16.25" style="1" customWidth="1"/>
    <col min="13066" max="13066" width="16" style="1" customWidth="1"/>
    <col min="13067" max="13067" width="29.375" style="1" customWidth="1"/>
    <col min="13068" max="13317" width="9.125" style="1"/>
    <col min="13318" max="13318" width="63.375" style="1" customWidth="1"/>
    <col min="13319" max="13319" width="22.125" style="1" customWidth="1"/>
    <col min="13320" max="13320" width="17.125" style="1" customWidth="1"/>
    <col min="13321" max="13321" width="16.25" style="1" customWidth="1"/>
    <col min="13322" max="13322" width="16" style="1" customWidth="1"/>
    <col min="13323" max="13323" width="29.375" style="1" customWidth="1"/>
    <col min="13324" max="13573" width="9.125" style="1"/>
    <col min="13574" max="13574" width="63.375" style="1" customWidth="1"/>
    <col min="13575" max="13575" width="22.125" style="1" customWidth="1"/>
    <col min="13576" max="13576" width="17.125" style="1" customWidth="1"/>
    <col min="13577" max="13577" width="16.25" style="1" customWidth="1"/>
    <col min="13578" max="13578" width="16" style="1" customWidth="1"/>
    <col min="13579" max="13579" width="29.375" style="1" customWidth="1"/>
    <col min="13580" max="13829" width="9.125" style="1"/>
    <col min="13830" max="13830" width="63.375" style="1" customWidth="1"/>
    <col min="13831" max="13831" width="22.125" style="1" customWidth="1"/>
    <col min="13832" max="13832" width="17.125" style="1" customWidth="1"/>
    <col min="13833" max="13833" width="16.25" style="1" customWidth="1"/>
    <col min="13834" max="13834" width="16" style="1" customWidth="1"/>
    <col min="13835" max="13835" width="29.375" style="1" customWidth="1"/>
    <col min="13836" max="14085" width="9.125" style="1"/>
    <col min="14086" max="14086" width="63.375" style="1" customWidth="1"/>
    <col min="14087" max="14087" width="22.125" style="1" customWidth="1"/>
    <col min="14088" max="14088" width="17.125" style="1" customWidth="1"/>
    <col min="14089" max="14089" width="16.25" style="1" customWidth="1"/>
    <col min="14090" max="14090" width="16" style="1" customWidth="1"/>
    <col min="14091" max="14091" width="29.375" style="1" customWidth="1"/>
    <col min="14092" max="14341" width="9.125" style="1"/>
    <col min="14342" max="14342" width="63.375" style="1" customWidth="1"/>
    <col min="14343" max="14343" width="22.125" style="1" customWidth="1"/>
    <col min="14344" max="14344" width="17.125" style="1" customWidth="1"/>
    <col min="14345" max="14345" width="16.25" style="1" customWidth="1"/>
    <col min="14346" max="14346" width="16" style="1" customWidth="1"/>
    <col min="14347" max="14347" width="29.375" style="1" customWidth="1"/>
    <col min="14348" max="14597" width="9.125" style="1"/>
    <col min="14598" max="14598" width="63.375" style="1" customWidth="1"/>
    <col min="14599" max="14599" width="22.125" style="1" customWidth="1"/>
    <col min="14600" max="14600" width="17.125" style="1" customWidth="1"/>
    <col min="14601" max="14601" width="16.25" style="1" customWidth="1"/>
    <col min="14602" max="14602" width="16" style="1" customWidth="1"/>
    <col min="14603" max="14603" width="29.375" style="1" customWidth="1"/>
    <col min="14604" max="14853" width="9.125" style="1"/>
    <col min="14854" max="14854" width="63.375" style="1" customWidth="1"/>
    <col min="14855" max="14855" width="22.125" style="1" customWidth="1"/>
    <col min="14856" max="14856" width="17.125" style="1" customWidth="1"/>
    <col min="14857" max="14857" width="16.25" style="1" customWidth="1"/>
    <col min="14858" max="14858" width="16" style="1" customWidth="1"/>
    <col min="14859" max="14859" width="29.375" style="1" customWidth="1"/>
    <col min="14860" max="15109" width="9.125" style="1"/>
    <col min="15110" max="15110" width="63.375" style="1" customWidth="1"/>
    <col min="15111" max="15111" width="22.125" style="1" customWidth="1"/>
    <col min="15112" max="15112" width="17.125" style="1" customWidth="1"/>
    <col min="15113" max="15113" width="16.25" style="1" customWidth="1"/>
    <col min="15114" max="15114" width="16" style="1" customWidth="1"/>
    <col min="15115" max="15115" width="29.375" style="1" customWidth="1"/>
    <col min="15116" max="15365" width="9.125" style="1"/>
    <col min="15366" max="15366" width="63.375" style="1" customWidth="1"/>
    <col min="15367" max="15367" width="22.125" style="1" customWidth="1"/>
    <col min="15368" max="15368" width="17.125" style="1" customWidth="1"/>
    <col min="15369" max="15369" width="16.25" style="1" customWidth="1"/>
    <col min="15370" max="15370" width="16" style="1" customWidth="1"/>
    <col min="15371" max="15371" width="29.375" style="1" customWidth="1"/>
    <col min="15372" max="15621" width="9.125" style="1"/>
    <col min="15622" max="15622" width="63.375" style="1" customWidth="1"/>
    <col min="15623" max="15623" width="22.125" style="1" customWidth="1"/>
    <col min="15624" max="15624" width="17.125" style="1" customWidth="1"/>
    <col min="15625" max="15625" width="16.25" style="1" customWidth="1"/>
    <col min="15626" max="15626" width="16" style="1" customWidth="1"/>
    <col min="15627" max="15627" width="29.375" style="1" customWidth="1"/>
    <col min="15628" max="15877" width="9.125" style="1"/>
    <col min="15878" max="15878" width="63.375" style="1" customWidth="1"/>
    <col min="15879" max="15879" width="22.125" style="1" customWidth="1"/>
    <col min="15880" max="15880" width="17.125" style="1" customWidth="1"/>
    <col min="15881" max="15881" width="16.25" style="1" customWidth="1"/>
    <col min="15882" max="15882" width="16" style="1" customWidth="1"/>
    <col min="15883" max="15883" width="29.375" style="1" customWidth="1"/>
    <col min="15884" max="16133" width="9.125" style="1"/>
    <col min="16134" max="16134" width="63.375" style="1" customWidth="1"/>
    <col min="16135" max="16135" width="22.125" style="1" customWidth="1"/>
    <col min="16136" max="16136" width="17.125" style="1" customWidth="1"/>
    <col min="16137" max="16137" width="16.25" style="1" customWidth="1"/>
    <col min="16138" max="16138" width="16" style="1" customWidth="1"/>
    <col min="16139" max="16139" width="29.375" style="1" customWidth="1"/>
    <col min="16140" max="16384" width="9.125" style="1"/>
  </cols>
  <sheetData>
    <row r="1" spans="1:13" ht="3" customHeight="1"/>
    <row r="2" spans="1:13">
      <c r="I2" s="13"/>
      <c r="J2" s="13" t="s">
        <v>64</v>
      </c>
      <c r="K2" s="13"/>
      <c r="L2" s="13"/>
      <c r="M2" s="13"/>
    </row>
    <row r="3" spans="1:13" ht="13.5" customHeight="1">
      <c r="B3" s="45"/>
      <c r="J3" s="1" t="s">
        <v>10</v>
      </c>
    </row>
    <row r="4" spans="1:13" ht="44.25" customHeight="1">
      <c r="B4" s="46" t="s">
        <v>65</v>
      </c>
      <c r="C4" s="46"/>
      <c r="D4" s="46"/>
      <c r="E4" s="46"/>
      <c r="F4" s="46"/>
      <c r="G4" s="46"/>
      <c r="H4" s="46"/>
      <c r="I4" s="46"/>
      <c r="J4" s="44"/>
      <c r="K4" s="44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75">
      <c r="A6" s="38" t="s">
        <v>1</v>
      </c>
      <c r="B6" s="39" t="s">
        <v>2</v>
      </c>
      <c r="C6" s="42" t="s">
        <v>17</v>
      </c>
      <c r="D6" s="8" t="s">
        <v>4</v>
      </c>
      <c r="E6" s="8" t="s">
        <v>5</v>
      </c>
      <c r="F6" s="40" t="s">
        <v>7</v>
      </c>
      <c r="G6" s="40"/>
      <c r="H6" s="41" t="s">
        <v>8</v>
      </c>
      <c r="I6" s="41"/>
      <c r="J6" s="41" t="s">
        <v>11</v>
      </c>
      <c r="K6" s="41"/>
    </row>
    <row r="7" spans="1:13" s="2" customFormat="1" ht="57.75" customHeight="1">
      <c r="A7" s="38"/>
      <c r="B7" s="39"/>
      <c r="C7" s="43"/>
      <c r="D7" s="6" t="s">
        <v>3</v>
      </c>
      <c r="E7" s="7" t="s">
        <v>12</v>
      </c>
      <c r="F7" s="7" t="s">
        <v>6</v>
      </c>
      <c r="G7" s="7" t="s">
        <v>14</v>
      </c>
      <c r="H7" s="7" t="s">
        <v>6</v>
      </c>
      <c r="I7" s="7" t="s">
        <v>9</v>
      </c>
      <c r="J7" s="7" t="s">
        <v>6</v>
      </c>
      <c r="K7" s="7" t="s">
        <v>13</v>
      </c>
    </row>
    <row r="8" spans="1:13" s="2" customFormat="1" ht="15" customHeight="1">
      <c r="A8" s="10">
        <v>1</v>
      </c>
      <c r="B8" s="37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30">
        <v>10</v>
      </c>
    </row>
    <row r="9" spans="1:13" s="2" customFormat="1" ht="38.25" customHeight="1" outlineLevel="1">
      <c r="A9" s="14">
        <v>10000</v>
      </c>
      <c r="B9" s="15" t="s">
        <v>15</v>
      </c>
      <c r="C9" s="31" t="s">
        <v>42</v>
      </c>
      <c r="D9" s="23">
        <v>38770.1</v>
      </c>
      <c r="E9" s="23">
        <f>34501.2-8.6</f>
        <v>34492.6</v>
      </c>
      <c r="F9" s="23">
        <v>35311.300000000003</v>
      </c>
      <c r="G9" s="23">
        <f>SUM(F9/E9*100)</f>
        <v>102.37355258809137</v>
      </c>
      <c r="H9" s="23">
        <v>36993</v>
      </c>
      <c r="I9" s="23">
        <f>SUM(H9/F9)*100</f>
        <v>104.76249812383006</v>
      </c>
      <c r="J9" s="23">
        <v>36993</v>
      </c>
      <c r="K9" s="24">
        <f>SUM(J9/H9*100)</f>
        <v>100</v>
      </c>
    </row>
    <row r="10" spans="1:13" s="2" customFormat="1" ht="39" customHeight="1" outlineLevel="1">
      <c r="A10" s="17">
        <v>10100</v>
      </c>
      <c r="B10" s="18" t="s">
        <v>16</v>
      </c>
      <c r="C10" s="31" t="s">
        <v>43</v>
      </c>
      <c r="D10" s="25">
        <v>3931.6</v>
      </c>
      <c r="E10" s="25">
        <v>4236.1000000000004</v>
      </c>
      <c r="F10" s="25">
        <v>4346.1000000000004</v>
      </c>
      <c r="G10" s="23">
        <f t="shared" ref="G10:G33" si="0">SUM(F10/E10*100)</f>
        <v>102.59672812256557</v>
      </c>
      <c r="H10" s="25">
        <v>4236.1000000000004</v>
      </c>
      <c r="I10" s="25">
        <f t="shared" ref="I10:K10" si="1">SUM(I11)</f>
        <v>100</v>
      </c>
      <c r="J10" s="25">
        <v>4236.1000000000004</v>
      </c>
      <c r="K10" s="25">
        <f t="shared" si="1"/>
        <v>100</v>
      </c>
    </row>
    <row r="11" spans="1:13" s="4" customFormat="1" ht="48.75" customHeight="1" outlineLevel="1">
      <c r="A11" s="16">
        <v>10102</v>
      </c>
      <c r="B11" s="33" t="s">
        <v>18</v>
      </c>
      <c r="C11" s="31" t="s">
        <v>44</v>
      </c>
      <c r="D11" s="23">
        <v>5738.5</v>
      </c>
      <c r="E11" s="23">
        <v>9222</v>
      </c>
      <c r="F11" s="23">
        <v>1100</v>
      </c>
      <c r="G11" s="23">
        <f t="shared" si="0"/>
        <v>11.927998265018434</v>
      </c>
      <c r="H11" s="23">
        <v>1100</v>
      </c>
      <c r="I11" s="23">
        <f t="shared" ref="I11:K34" si="2">SUM(H11/F11)*100</f>
        <v>100</v>
      </c>
      <c r="J11" s="23">
        <v>1100</v>
      </c>
      <c r="K11" s="24">
        <f t="shared" ref="K11:K34" si="3">SUM(J11/H11*100)</f>
        <v>100</v>
      </c>
    </row>
    <row r="12" spans="1:13" ht="43.5" customHeight="1" outlineLevel="1">
      <c r="A12" s="8">
        <v>10300</v>
      </c>
      <c r="B12" s="33" t="s">
        <v>19</v>
      </c>
      <c r="C12" s="31" t="s">
        <v>45</v>
      </c>
      <c r="D12" s="26">
        <v>100</v>
      </c>
      <c r="E12" s="26">
        <v>200</v>
      </c>
      <c r="F12" s="26">
        <v>200</v>
      </c>
      <c r="G12" s="23">
        <f t="shared" si="0"/>
        <v>100</v>
      </c>
      <c r="H12" s="26">
        <v>200</v>
      </c>
      <c r="I12" s="23">
        <f t="shared" si="2"/>
        <v>100</v>
      </c>
      <c r="J12" s="26">
        <v>200</v>
      </c>
      <c r="K12" s="24">
        <f t="shared" si="3"/>
        <v>100</v>
      </c>
    </row>
    <row r="13" spans="1:13" ht="32.25" customHeight="1" outlineLevel="1">
      <c r="A13" s="5">
        <v>10302</v>
      </c>
      <c r="B13" s="33" t="s">
        <v>20</v>
      </c>
      <c r="C13" s="31" t="s">
        <v>46</v>
      </c>
      <c r="D13" s="26">
        <v>64019.9</v>
      </c>
      <c r="E13" s="26">
        <v>66070.3</v>
      </c>
      <c r="F13" s="26">
        <v>77465.5</v>
      </c>
      <c r="G13" s="23">
        <f t="shared" si="0"/>
        <v>117.24708378802578</v>
      </c>
      <c r="H13" s="26">
        <v>79464</v>
      </c>
      <c r="I13" s="23">
        <f t="shared" si="2"/>
        <v>102.57985813039352</v>
      </c>
      <c r="J13" s="26">
        <v>79815.5</v>
      </c>
      <c r="K13" s="24">
        <f t="shared" si="3"/>
        <v>100.44233866908286</v>
      </c>
    </row>
    <row r="14" spans="1:13" ht="31.5" outlineLevel="1">
      <c r="A14" s="8">
        <v>10500</v>
      </c>
      <c r="B14" s="33" t="s">
        <v>21</v>
      </c>
      <c r="C14" s="31" t="s">
        <v>47</v>
      </c>
      <c r="D14" s="26">
        <v>313378.59999999998</v>
      </c>
      <c r="E14" s="26">
        <v>334061.3</v>
      </c>
      <c r="F14" s="26">
        <v>368178.8</v>
      </c>
      <c r="G14" s="23">
        <f t="shared" si="0"/>
        <v>110.21294594734559</v>
      </c>
      <c r="H14" s="26">
        <v>318689.40000000002</v>
      </c>
      <c r="I14" s="23">
        <f t="shared" si="2"/>
        <v>86.558324379350481</v>
      </c>
      <c r="J14" s="26">
        <v>280569.8</v>
      </c>
      <c r="K14" s="24">
        <f t="shared" si="3"/>
        <v>88.038635737492356</v>
      </c>
    </row>
    <row r="15" spans="1:13" ht="31.5" outlineLevel="1">
      <c r="A15" s="5">
        <v>10501</v>
      </c>
      <c r="B15" s="33" t="s">
        <v>22</v>
      </c>
      <c r="C15" s="31" t="s">
        <v>48</v>
      </c>
      <c r="D15" s="28">
        <v>247.1</v>
      </c>
      <c r="E15" s="28">
        <v>500</v>
      </c>
      <c r="F15" s="28">
        <v>500</v>
      </c>
      <c r="G15" s="23">
        <f t="shared" si="0"/>
        <v>100</v>
      </c>
      <c r="H15" s="28">
        <v>500</v>
      </c>
      <c r="I15" s="23">
        <f t="shared" si="2"/>
        <v>100</v>
      </c>
      <c r="J15" s="28">
        <v>500</v>
      </c>
      <c r="K15" s="24">
        <f t="shared" si="3"/>
        <v>100</v>
      </c>
    </row>
    <row r="16" spans="1:13" ht="45" customHeight="1" outlineLevel="1">
      <c r="A16" s="5">
        <v>10502</v>
      </c>
      <c r="B16" s="33" t="s">
        <v>23</v>
      </c>
      <c r="C16" s="31" t="s">
        <v>49</v>
      </c>
      <c r="D16" s="32">
        <v>14097.6</v>
      </c>
      <c r="E16" s="32">
        <v>16154.3</v>
      </c>
      <c r="F16" s="32">
        <v>18842.3</v>
      </c>
      <c r="G16" s="23">
        <f t="shared" si="0"/>
        <v>116.63953250837238</v>
      </c>
      <c r="H16" s="32">
        <v>16277.3</v>
      </c>
      <c r="I16" s="23">
        <f t="shared" si="2"/>
        <v>86.387012201270537</v>
      </c>
      <c r="J16" s="32">
        <v>16277.3</v>
      </c>
      <c r="K16" s="24">
        <f t="shared" si="3"/>
        <v>100</v>
      </c>
    </row>
    <row r="17" spans="1:11" ht="45.75" customHeight="1" outlineLevel="1">
      <c r="A17" s="5">
        <v>10503</v>
      </c>
      <c r="B17" s="33" t="s">
        <v>24</v>
      </c>
      <c r="C17" s="31" t="s">
        <v>50</v>
      </c>
      <c r="D17" s="28">
        <v>156921</v>
      </c>
      <c r="E17" s="28">
        <v>324299.2</v>
      </c>
      <c r="F17" s="28">
        <v>330695.09999999998</v>
      </c>
      <c r="G17" s="23">
        <f t="shared" si="0"/>
        <v>101.9722219481269</v>
      </c>
      <c r="H17" s="28">
        <v>165799</v>
      </c>
      <c r="I17" s="23">
        <f t="shared" si="2"/>
        <v>50.13651547906214</v>
      </c>
      <c r="J17" s="28">
        <v>161864.5</v>
      </c>
      <c r="K17" s="24">
        <f t="shared" si="3"/>
        <v>97.626945880252592</v>
      </c>
    </row>
    <row r="18" spans="1:11" ht="41.25" customHeight="1" outlineLevel="1">
      <c r="A18" s="5">
        <v>10504</v>
      </c>
      <c r="B18" s="33" t="s">
        <v>25</v>
      </c>
      <c r="C18" s="31" t="s">
        <v>51</v>
      </c>
      <c r="D18" s="28">
        <v>56603.8</v>
      </c>
      <c r="E18" s="28">
        <f>66867.9-15-58</f>
        <v>66794.899999999994</v>
      </c>
      <c r="F18" s="28">
        <v>61664.3</v>
      </c>
      <c r="G18" s="23">
        <f t="shared" si="0"/>
        <v>92.31887464462109</v>
      </c>
      <c r="H18" s="28">
        <v>66120.899999999994</v>
      </c>
      <c r="I18" s="23">
        <f t="shared" si="2"/>
        <v>107.22719628699262</v>
      </c>
      <c r="J18" s="28">
        <v>66692.100000000006</v>
      </c>
      <c r="K18" s="24">
        <f t="shared" si="3"/>
        <v>100.86387208885543</v>
      </c>
    </row>
    <row r="19" spans="1:11" ht="39" customHeight="1" outlineLevel="1">
      <c r="A19" s="8">
        <v>10600</v>
      </c>
      <c r="B19" s="33" t="s">
        <v>26</v>
      </c>
      <c r="C19" s="31" t="s">
        <v>52</v>
      </c>
      <c r="D19" s="28">
        <v>429206</v>
      </c>
      <c r="E19" s="28">
        <v>467938.6</v>
      </c>
      <c r="F19" s="28">
        <v>261373.4</v>
      </c>
      <c r="G19" s="23">
        <f t="shared" si="0"/>
        <v>55.856345255552768</v>
      </c>
      <c r="H19" s="28">
        <v>54214.3</v>
      </c>
      <c r="I19" s="23">
        <f t="shared" si="2"/>
        <v>20.742087756443464</v>
      </c>
      <c r="J19" s="28">
        <v>63103.7</v>
      </c>
      <c r="K19" s="24">
        <f t="shared" si="3"/>
        <v>116.39678092311436</v>
      </c>
    </row>
    <row r="20" spans="1:11" ht="42" customHeight="1" outlineLevel="1">
      <c r="A20" s="5">
        <v>10601</v>
      </c>
      <c r="B20" s="33" t="s">
        <v>27</v>
      </c>
      <c r="C20" s="31" t="s">
        <v>53</v>
      </c>
      <c r="D20" s="28">
        <v>21883.5</v>
      </c>
      <c r="E20" s="28">
        <v>28703</v>
      </c>
      <c r="F20" s="28">
        <v>29939</v>
      </c>
      <c r="G20" s="23">
        <f t="shared" si="0"/>
        <v>104.30617008675051</v>
      </c>
      <c r="H20" s="28">
        <v>31949.4</v>
      </c>
      <c r="I20" s="23">
        <f t="shared" si="2"/>
        <v>106.71498714051906</v>
      </c>
      <c r="J20" s="28">
        <v>31949.4</v>
      </c>
      <c r="K20" s="24">
        <f t="shared" si="3"/>
        <v>100</v>
      </c>
    </row>
    <row r="21" spans="1:11" ht="31.5" outlineLevel="1">
      <c r="A21" s="5">
        <v>10606</v>
      </c>
      <c r="B21" s="33" t="s">
        <v>28</v>
      </c>
      <c r="C21" s="31" t="s">
        <v>54</v>
      </c>
      <c r="D21" s="28">
        <v>356384.4</v>
      </c>
      <c r="E21" s="28">
        <f>451570.4-100-1225.9</f>
        <v>450244.5</v>
      </c>
      <c r="F21" s="28">
        <v>211393.1</v>
      </c>
      <c r="G21" s="23">
        <f t="shared" si="0"/>
        <v>46.950734545341476</v>
      </c>
      <c r="H21" s="28">
        <v>154196.5</v>
      </c>
      <c r="I21" s="23">
        <f t="shared" si="2"/>
        <v>72.943014696316951</v>
      </c>
      <c r="J21" s="28">
        <v>166369.79999999999</v>
      </c>
      <c r="K21" s="24">
        <f t="shared" si="3"/>
        <v>107.89466686987058</v>
      </c>
    </row>
    <row r="22" spans="1:11" ht="47.25" outlineLevel="1">
      <c r="A22" s="8">
        <v>10800</v>
      </c>
      <c r="B22" s="33" t="s">
        <v>29</v>
      </c>
      <c r="C22" s="31" t="s">
        <v>55</v>
      </c>
      <c r="D22" s="28">
        <v>253902.6</v>
      </c>
      <c r="E22" s="28">
        <f>134299.3-10.2-550.6-0.6-96.9-3.2</f>
        <v>133637.79999999996</v>
      </c>
      <c r="F22" s="28">
        <v>85014.8</v>
      </c>
      <c r="G22" s="23">
        <f t="shared" si="0"/>
        <v>63.615833244785556</v>
      </c>
      <c r="H22" s="28">
        <v>67813</v>
      </c>
      <c r="I22" s="23">
        <f t="shared" si="2"/>
        <v>79.766111312383245</v>
      </c>
      <c r="J22" s="28">
        <v>68232.3</v>
      </c>
      <c r="K22" s="24">
        <f t="shared" si="3"/>
        <v>100.61831802161826</v>
      </c>
    </row>
    <row r="23" spans="1:11" ht="54.75" customHeight="1" outlineLevel="1">
      <c r="A23" s="8">
        <v>10900</v>
      </c>
      <c r="B23" s="33" t="s">
        <v>30</v>
      </c>
      <c r="C23" s="31" t="s">
        <v>56</v>
      </c>
      <c r="D23" s="28">
        <v>21030.400000000001</v>
      </c>
      <c r="E23" s="28">
        <v>700</v>
      </c>
      <c r="F23" s="28">
        <v>11965.1</v>
      </c>
      <c r="G23" s="23">
        <f t="shared" si="0"/>
        <v>1709.3</v>
      </c>
      <c r="H23" s="28">
        <v>10465.200000000001</v>
      </c>
      <c r="I23" s="23">
        <v>0</v>
      </c>
      <c r="J23" s="28">
        <v>0</v>
      </c>
      <c r="K23" s="24">
        <v>0</v>
      </c>
    </row>
    <row r="24" spans="1:11" ht="75" customHeight="1" outlineLevel="1">
      <c r="A24" s="8">
        <v>11100</v>
      </c>
      <c r="B24" s="33" t="s">
        <v>31</v>
      </c>
      <c r="C24" s="31" t="s">
        <v>57</v>
      </c>
      <c r="D24" s="28">
        <v>2336.1</v>
      </c>
      <c r="E24" s="28">
        <f>2600.7-17.3-83-272.3</f>
        <v>2228.0999999999995</v>
      </c>
      <c r="F24" s="28">
        <v>2500</v>
      </c>
      <c r="G24" s="23">
        <f t="shared" si="0"/>
        <v>112.20322247654954</v>
      </c>
      <c r="H24" s="28">
        <v>2500</v>
      </c>
      <c r="I24" s="23">
        <f t="shared" si="2"/>
        <v>100</v>
      </c>
      <c r="J24" s="28">
        <v>2500</v>
      </c>
      <c r="K24" s="24">
        <f t="shared" si="3"/>
        <v>100</v>
      </c>
    </row>
    <row r="25" spans="1:11" ht="73.5" customHeight="1" outlineLevel="1">
      <c r="A25" s="5">
        <v>11101</v>
      </c>
      <c r="B25" s="33" t="s">
        <v>32</v>
      </c>
      <c r="C25" s="31" t="s">
        <v>58</v>
      </c>
      <c r="D25" s="28">
        <v>984.5</v>
      </c>
      <c r="E25" s="28">
        <v>2760.6</v>
      </c>
      <c r="F25" s="28">
        <v>1467.1</v>
      </c>
      <c r="G25" s="23">
        <f t="shared" si="0"/>
        <v>53.144244004926463</v>
      </c>
      <c r="H25" s="28">
        <v>1468.6</v>
      </c>
      <c r="I25" s="23">
        <f t="shared" si="2"/>
        <v>100.10224251925568</v>
      </c>
      <c r="J25" s="28">
        <v>1468.6</v>
      </c>
      <c r="K25" s="23">
        <f t="shared" si="2"/>
        <v>100</v>
      </c>
    </row>
    <row r="26" spans="1:11" ht="66" customHeight="1" outlineLevel="1">
      <c r="A26" s="5">
        <v>11103</v>
      </c>
      <c r="B26" s="33" t="s">
        <v>33</v>
      </c>
      <c r="C26" s="31" t="s">
        <v>59</v>
      </c>
      <c r="D26" s="28">
        <v>385.6</v>
      </c>
      <c r="E26" s="28">
        <v>600</v>
      </c>
      <c r="F26" s="28">
        <v>813.4</v>
      </c>
      <c r="G26" s="23">
        <f t="shared" si="0"/>
        <v>135.56666666666666</v>
      </c>
      <c r="H26" s="28">
        <v>600</v>
      </c>
      <c r="I26" s="23">
        <v>0</v>
      </c>
      <c r="J26" s="28">
        <v>600</v>
      </c>
      <c r="K26" s="24">
        <v>0</v>
      </c>
    </row>
    <row r="27" spans="1:11" ht="49.5" customHeight="1" outlineLevel="1">
      <c r="A27" s="5">
        <v>11105</v>
      </c>
      <c r="B27" s="33" t="s">
        <v>34</v>
      </c>
      <c r="C27" s="31" t="s">
        <v>60</v>
      </c>
      <c r="D27" s="6">
        <v>584</v>
      </c>
      <c r="E27" s="27">
        <v>0</v>
      </c>
      <c r="F27" s="19">
        <v>0</v>
      </c>
      <c r="G27" s="11"/>
      <c r="H27" s="19">
        <v>0</v>
      </c>
      <c r="I27" s="9"/>
      <c r="J27" s="19">
        <v>0</v>
      </c>
      <c r="K27" s="21"/>
    </row>
    <row r="28" spans="1:11" ht="47.25" customHeight="1" outlineLevel="1">
      <c r="A28" s="5">
        <v>11107</v>
      </c>
      <c r="B28" s="33" t="s">
        <v>35</v>
      </c>
      <c r="C28" s="31" t="s">
        <v>61</v>
      </c>
      <c r="D28" s="28">
        <v>1908223.1</v>
      </c>
      <c r="E28" s="28">
        <v>2149137</v>
      </c>
      <c r="F28" s="28">
        <v>2042071.6</v>
      </c>
      <c r="G28" s="23">
        <f t="shared" si="0"/>
        <v>95.018214287874628</v>
      </c>
      <c r="H28" s="28">
        <v>1976867.6</v>
      </c>
      <c r="I28" s="23">
        <v>0</v>
      </c>
      <c r="J28" s="28">
        <v>1968455.7</v>
      </c>
      <c r="K28" s="24">
        <v>0</v>
      </c>
    </row>
    <row r="29" spans="1:11" ht="60" customHeight="1" outlineLevel="1">
      <c r="A29" s="5">
        <v>11109</v>
      </c>
      <c r="B29" s="33" t="s">
        <v>36</v>
      </c>
      <c r="C29" s="31" t="s">
        <v>62</v>
      </c>
      <c r="D29" s="28">
        <v>765</v>
      </c>
      <c r="E29" s="28">
        <f>1075.6-0.3</f>
        <v>1075.3</v>
      </c>
      <c r="F29" s="28">
        <v>1151.0999999999999</v>
      </c>
      <c r="G29" s="23">
        <f t="shared" si="0"/>
        <v>107.04919557332838</v>
      </c>
      <c r="H29" s="28">
        <v>1151.0999999999999</v>
      </c>
      <c r="I29" s="23">
        <f t="shared" si="2"/>
        <v>100</v>
      </c>
      <c r="J29" s="28">
        <v>1151.0999999999999</v>
      </c>
      <c r="K29" s="24">
        <f t="shared" si="3"/>
        <v>100</v>
      </c>
    </row>
    <row r="30" spans="1:11" ht="39" customHeight="1" outlineLevel="1">
      <c r="A30" s="8">
        <v>11200</v>
      </c>
      <c r="B30" s="33" t="s">
        <v>37</v>
      </c>
      <c r="C30" s="31" t="s">
        <v>63</v>
      </c>
      <c r="D30" s="28">
        <v>367928.4</v>
      </c>
      <c r="E30" s="28">
        <v>428258.5</v>
      </c>
      <c r="F30" s="28">
        <v>456358.5</v>
      </c>
      <c r="G30" s="23">
        <f t="shared" si="0"/>
        <v>106.56145762430869</v>
      </c>
      <c r="H30" s="28">
        <v>464192.7</v>
      </c>
      <c r="I30" s="23">
        <f t="shared" si="2"/>
        <v>101.71667669167989</v>
      </c>
      <c r="J30" s="28">
        <v>465972.1</v>
      </c>
      <c r="K30" s="24">
        <f t="shared" si="3"/>
        <v>100.38333218079474</v>
      </c>
    </row>
    <row r="31" spans="1:11" ht="39.75" customHeight="1" outlineLevel="1">
      <c r="A31" s="5">
        <v>11201</v>
      </c>
      <c r="B31" s="34" t="s">
        <v>38</v>
      </c>
      <c r="C31" s="35">
        <v>2300000000</v>
      </c>
      <c r="D31" s="28">
        <v>0</v>
      </c>
      <c r="E31" s="28">
        <v>0</v>
      </c>
      <c r="F31" s="28">
        <v>28278</v>
      </c>
      <c r="G31" s="23"/>
      <c r="H31" s="28">
        <v>0</v>
      </c>
      <c r="I31" s="23">
        <f t="shared" si="2"/>
        <v>0</v>
      </c>
      <c r="J31" s="28">
        <v>0</v>
      </c>
      <c r="K31" s="24"/>
    </row>
    <row r="32" spans="1:11" ht="33" customHeight="1" outlineLevel="1">
      <c r="A32" s="8">
        <v>11300</v>
      </c>
      <c r="B32" s="34" t="s">
        <v>39</v>
      </c>
      <c r="C32" s="35"/>
      <c r="D32" s="6">
        <f>SUM(D9:D31)</f>
        <v>4017421.8000000003</v>
      </c>
      <c r="E32" s="6">
        <f t="shared" ref="E32:F32" si="4">SUM(E9:E31)</f>
        <v>4521314.0999999996</v>
      </c>
      <c r="F32" s="6">
        <f t="shared" si="4"/>
        <v>4030628.5000000005</v>
      </c>
      <c r="G32" s="11">
        <f>SUM(F32/E32*100)</f>
        <v>89.147279106311174</v>
      </c>
      <c r="H32" s="6">
        <f>SUM(H9:H31)</f>
        <v>3454798.1000000006</v>
      </c>
      <c r="I32" s="11">
        <f>SUM(H32/F32)*100</f>
        <v>85.713632501730203</v>
      </c>
      <c r="J32" s="6">
        <f>SUM(J9:J31)</f>
        <v>3418051</v>
      </c>
      <c r="K32" s="20">
        <f t="shared" si="3"/>
        <v>98.93634594739413</v>
      </c>
    </row>
    <row r="33" spans="1:11" ht="17.25" customHeight="1" outlineLevel="1">
      <c r="A33" s="5">
        <v>11301</v>
      </c>
      <c r="B33" s="33" t="s">
        <v>40</v>
      </c>
      <c r="C33" s="36">
        <v>4000000000</v>
      </c>
      <c r="D33" s="28">
        <v>80603.3</v>
      </c>
      <c r="E33" s="28">
        <f>96847-107</f>
        <v>96740</v>
      </c>
      <c r="F33" s="28">
        <v>88047.4</v>
      </c>
      <c r="G33" s="11">
        <f t="shared" si="0"/>
        <v>91.014471780028941</v>
      </c>
      <c r="H33" s="6">
        <v>141049.5</v>
      </c>
      <c r="I33" s="11">
        <f t="shared" si="2"/>
        <v>160.19723467132479</v>
      </c>
      <c r="J33" s="6">
        <v>182790.1</v>
      </c>
      <c r="K33" s="20">
        <f t="shared" si="3"/>
        <v>129.59287342386892</v>
      </c>
    </row>
    <row r="34" spans="1:11" ht="18" customHeight="1" outlineLevel="1">
      <c r="A34" s="5">
        <v>11302</v>
      </c>
      <c r="B34" s="22" t="s">
        <v>41</v>
      </c>
      <c r="C34" s="12"/>
      <c r="D34" s="28">
        <f>D32+D33</f>
        <v>4098025.1</v>
      </c>
      <c r="E34" s="28">
        <f t="shared" ref="E34:F34" si="5">E32+E33</f>
        <v>4618054.0999999996</v>
      </c>
      <c r="F34" s="28">
        <f t="shared" si="5"/>
        <v>4118675.9000000004</v>
      </c>
      <c r="G34" s="11">
        <f>SUM(F34/E34*100)</f>
        <v>89.186393463861776</v>
      </c>
      <c r="H34" s="6">
        <f>H32+H33</f>
        <v>3595847.6000000006</v>
      </c>
      <c r="I34" s="11">
        <f t="shared" si="2"/>
        <v>87.305913048414425</v>
      </c>
      <c r="J34" s="6">
        <f>J32+J33</f>
        <v>3600841.1</v>
      </c>
      <c r="K34" s="20">
        <f t="shared" si="3"/>
        <v>100.13886851044521</v>
      </c>
    </row>
  </sheetData>
  <mergeCells count="7">
    <mergeCell ref="A6:A7"/>
    <mergeCell ref="B6:B7"/>
    <mergeCell ref="F6:G6"/>
    <mergeCell ref="H6:I6"/>
    <mergeCell ref="J6:K6"/>
    <mergeCell ref="C6:C7"/>
    <mergeCell ref="B4:I4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2017-11-13T13:27:07Z</dcterms:modified>
</cp:coreProperties>
</file>