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10" windowWidth="15180" windowHeight="8010" activeTab="0"/>
  </bookViews>
  <sheets>
    <sheet name="Дебиторская" sheetId="1" r:id="rId1"/>
    <sheet name="Кредиторская" sheetId="2" r:id="rId2"/>
    <sheet name="Свод ГРБС" sheetId="3" r:id="rId3"/>
  </sheets>
  <definedNames/>
  <calcPr fullCalcOnLoad="1"/>
</workbook>
</file>

<file path=xl/sharedStrings.xml><?xml version="1.0" encoding="utf-8"?>
<sst xmlns="http://schemas.openxmlformats.org/spreadsheetml/2006/main" count="793" uniqueCount="166">
  <si>
    <t xml:space="preserve"> </t>
  </si>
  <si>
    <t>Н.А. Мартынюк</t>
  </si>
  <si>
    <t>175</t>
  </si>
  <si>
    <t>000</t>
  </si>
  <si>
    <t>130</t>
  </si>
  <si>
    <t>640</t>
  </si>
  <si>
    <t>Бюджетные кредиты юридическим лицам, кредиты ХМАО</t>
  </si>
  <si>
    <t>170</t>
  </si>
  <si>
    <t>344</t>
  </si>
  <si>
    <t>прочие расходные материалы</t>
  </si>
  <si>
    <t>165</t>
  </si>
  <si>
    <t>343</t>
  </si>
  <si>
    <t>мягкий инвентарь</t>
  </si>
  <si>
    <t>160</t>
  </si>
  <si>
    <t>342</t>
  </si>
  <si>
    <t>продукты питания</t>
  </si>
  <si>
    <t>155</t>
  </si>
  <si>
    <t>341</t>
  </si>
  <si>
    <t>медикаменты</t>
  </si>
  <si>
    <t>150</t>
  </si>
  <si>
    <t>Увеличение стоимости материальных запасов (340=341+342+343+344)</t>
  </si>
  <si>
    <t>140</t>
  </si>
  <si>
    <t>312</t>
  </si>
  <si>
    <t>строительство и реконструкция</t>
  </si>
  <si>
    <t>135</t>
  </si>
  <si>
    <t>311</t>
  </si>
  <si>
    <t>приобретение основных средств</t>
  </si>
  <si>
    <t>Увеличение стоимости основных средств: (310=311+312)</t>
  </si>
  <si>
    <t>125</t>
  </si>
  <si>
    <t>292</t>
  </si>
  <si>
    <t>прочие расходы</t>
  </si>
  <si>
    <t>115</t>
  </si>
  <si>
    <t>290</t>
  </si>
  <si>
    <t>Прочие расходы (290=291+292)</t>
  </si>
  <si>
    <t>106</t>
  </si>
  <si>
    <t>263</t>
  </si>
  <si>
    <t>пенсии, пособия, выплачиваемые организациям сектора государственного управления</t>
  </si>
  <si>
    <t>105</t>
  </si>
  <si>
    <t>262</t>
  </si>
  <si>
    <t>пособия по социальной помощи населения</t>
  </si>
  <si>
    <t>100</t>
  </si>
  <si>
    <t>261</t>
  </si>
  <si>
    <t>пенсии, пособия и выплаты по пенсионному, социальному и медицинскому страхованию населения</t>
  </si>
  <si>
    <t>95</t>
  </si>
  <si>
    <t>260</t>
  </si>
  <si>
    <t>Социальное обеспечение (260=261+262+263)</t>
  </si>
  <si>
    <t>64</t>
  </si>
  <si>
    <t>242</t>
  </si>
  <si>
    <t>Безвозмездные перечисления организациям, за исключением государственных и муниципальных организаций</t>
  </si>
  <si>
    <t>63</t>
  </si>
  <si>
    <t>240</t>
  </si>
  <si>
    <t>Безвозмездные перечисления организациям</t>
  </si>
  <si>
    <t>62</t>
  </si>
  <si>
    <t>226</t>
  </si>
  <si>
    <t xml:space="preserve"> прочие услуги</t>
  </si>
  <si>
    <t>60</t>
  </si>
  <si>
    <t>капитальный ремонт</t>
  </si>
  <si>
    <t>55</t>
  </si>
  <si>
    <t xml:space="preserve"> услуги по сдержанию имущества(225(55) ≥ 225(60)) в том числе:</t>
  </si>
  <si>
    <t>50</t>
  </si>
  <si>
    <t>224</t>
  </si>
  <si>
    <t>арендная плата за пользование имуществом</t>
  </si>
  <si>
    <t>45</t>
  </si>
  <si>
    <t xml:space="preserve"> коммунальные услуги</t>
  </si>
  <si>
    <t>40</t>
  </si>
  <si>
    <t>222</t>
  </si>
  <si>
    <t>транспортные услуги</t>
  </si>
  <si>
    <t>35</t>
  </si>
  <si>
    <t xml:space="preserve"> услуги связи</t>
  </si>
  <si>
    <t>30</t>
  </si>
  <si>
    <t>Приобретение услут:(220=221+222+223+224+225(55)+226)</t>
  </si>
  <si>
    <t>25</t>
  </si>
  <si>
    <t>начисления на оплату труда</t>
  </si>
  <si>
    <t>20</t>
  </si>
  <si>
    <t>212</t>
  </si>
  <si>
    <t>прочие выплаты</t>
  </si>
  <si>
    <t>15</t>
  </si>
  <si>
    <t>заработная плата</t>
  </si>
  <si>
    <t>10</t>
  </si>
  <si>
    <t>Оплата труда и начисления на оплату труда: (210=211+212+213)</t>
  </si>
  <si>
    <t>просроченная</t>
  </si>
  <si>
    <t>в т. ч.</t>
  </si>
  <si>
    <t xml:space="preserve">всего </t>
  </si>
  <si>
    <t xml:space="preserve">      </t>
  </si>
  <si>
    <t>Код по ЭКР</t>
  </si>
  <si>
    <t>Наименование показателя</t>
  </si>
  <si>
    <r>
      <t>орган государственной власти (муниципальное образование</t>
    </r>
    <r>
      <rPr>
        <sz val="16"/>
        <rFont val="Times New Roman"/>
        <family val="1"/>
      </rPr>
      <t>)</t>
    </r>
  </si>
  <si>
    <t xml:space="preserve"> г.Мегион</t>
  </si>
  <si>
    <t xml:space="preserve">        </t>
  </si>
  <si>
    <t xml:space="preserve">Сведения </t>
  </si>
  <si>
    <t>Дебиторская задолженность  ДЕПАРТАМЕНТ ОБРАЗОВАНИЯ (ГРБС)</t>
  </si>
  <si>
    <t>бюджет</t>
  </si>
  <si>
    <t>внебюджет</t>
  </si>
  <si>
    <t>Дебиторская задолженность  УПРАВЛЕНИЕ ПО ФИЗКУЛЬТУРЕ И СПОРТУ(ГРБС)</t>
  </si>
  <si>
    <t>Дт  Администрация</t>
  </si>
  <si>
    <t>Кредиторская задолженность  ДЕПАРТАМЕНТ ОБРАЗОВАНИЯ (ГРБС)</t>
  </si>
  <si>
    <t>Кредиторская задолженность  УПРАВЛЕНИЕ ПО ФИЗКУЛЬТУРЕ И СПОРТУ(ГРБС)</t>
  </si>
  <si>
    <t>Кредиторская задолженность  АДМИНИСТРАЦИИ ГОРОДА  (ГРБС)</t>
  </si>
  <si>
    <t>Кредиторская задолженность Департамента муниципальной собственности (ГРБС)</t>
  </si>
  <si>
    <t>Кредиторская задолженность Департамента финансов (ГРБС)</t>
  </si>
  <si>
    <t>Дебиторская задолженность  АДМИНИСТРАЦИЯ ГОРОДА(ГРБС)</t>
  </si>
  <si>
    <t xml:space="preserve">Дебиторская задолженность Бюджетные кредиты юридическим лицам </t>
  </si>
  <si>
    <t>Дебиторская задолженность Дума (ГРБС)</t>
  </si>
  <si>
    <t>Дебиторская задолженность Департамента финансов (ГРБС)</t>
  </si>
  <si>
    <t>Дебиторская задолженность Департамента муниципальной собственности (ГРБС)</t>
  </si>
  <si>
    <t>КТ  Администрация</t>
  </si>
  <si>
    <t>241</t>
  </si>
  <si>
    <t>Безвозмездные перечисления государственным и муниципальным организациям</t>
  </si>
  <si>
    <t>65</t>
  </si>
  <si>
    <t>Расчеты по доходам</t>
  </si>
  <si>
    <t>Расчеты по доходам, расчёты по недостачам денежных средств, иных финансовых активов</t>
  </si>
  <si>
    <t>100; 800</t>
  </si>
  <si>
    <t xml:space="preserve">Кредиторская задолженность Кредит ХМАО, ХМбанка </t>
  </si>
  <si>
    <t>Н.А.Демочкина</t>
  </si>
  <si>
    <t>(подпись)</t>
  </si>
  <si>
    <t xml:space="preserve">о состоянии   кредиторской   задолженности  </t>
  </si>
  <si>
    <t xml:space="preserve">о состоянии  дебиторской  задолженности  </t>
  </si>
  <si>
    <t>Кредиторская задолженность Дума (ГРБС)</t>
  </si>
  <si>
    <t>Бюджетные кредиты юридическим лицам, кредиты ХМАО, ХМбанка</t>
  </si>
  <si>
    <t>231,640</t>
  </si>
  <si>
    <t>231, 640</t>
  </si>
  <si>
    <t>ИТОГО (000=210+220+230+240+250+260+290+310+320+340+640+800)</t>
  </si>
  <si>
    <t>ИТОГО (000=210+220+230+240+250+260+290+310+320+340+640+100)</t>
  </si>
  <si>
    <t>(расшифровка подписи)</t>
  </si>
  <si>
    <t>Дт  МКУ КС</t>
  </si>
  <si>
    <t xml:space="preserve">ВСЕГО по ГРБС - АДМИНИСТРАЦИЯ ГОРОДА </t>
  </si>
  <si>
    <t>ВСЕГО по ГРБС - АДМИНИСТРАЦИЯ ГОРОДА</t>
  </si>
  <si>
    <t>Дебиторская задолженность Контрольно-счетная палата</t>
  </si>
  <si>
    <t>Кредиторская задолженность Контрольно-счетная палата</t>
  </si>
  <si>
    <t>КТ  МКУ КС</t>
  </si>
  <si>
    <t>КТ  Служба обеспечения</t>
  </si>
  <si>
    <t>Дт  МКУ "Служба обеспечения"</t>
  </si>
  <si>
    <t>Дт  МКУ "Управление гражданской защиты населения"</t>
  </si>
  <si>
    <t>КТ МКУ "Управление гражданской защиты населения"</t>
  </si>
  <si>
    <t>Дт  МКУ "МФЦ"</t>
  </si>
  <si>
    <t>КТ  МКУ "Цбух."</t>
  </si>
  <si>
    <t>Дт  МКУ "ЦБух"</t>
  </si>
  <si>
    <t>КТ  МКУ "МФЦ"</t>
  </si>
  <si>
    <t>Дебиторская задолженность Департамента финансов администрации города Мегиона</t>
  </si>
  <si>
    <t>Кредиторская задолженность Департамент финансов администрации города Мегиона</t>
  </si>
  <si>
    <t>КТ Департамент социальной политики</t>
  </si>
  <si>
    <t>ДТ Департамент социальной политики</t>
  </si>
  <si>
    <t xml:space="preserve">  </t>
  </si>
  <si>
    <t>КТ  МКУ "ДЭИ"</t>
  </si>
  <si>
    <t>КТ  МКУ "Мегионские новости"</t>
  </si>
  <si>
    <t>Дт  МКУ "Мегионские новости"</t>
  </si>
  <si>
    <t>Дт  МКУ "ДЭИ"</t>
  </si>
  <si>
    <t>ВСЕГО по ГРБС - Департамент социальной политики</t>
  </si>
  <si>
    <t>ВСЕГО по ГРБС - ДЕПАРТАМЕНТ СОЦИАЛЬНОЙ ПОЛИТИКИ</t>
  </si>
  <si>
    <t>ДТ МКУ "Центр развития Образования"</t>
  </si>
  <si>
    <t>КТ МКУ "Центр развития образования"</t>
  </si>
  <si>
    <t>Расчеты по доходам, расчеты по недостачам денежных средств и иных обязательств</t>
  </si>
  <si>
    <t>Заместитель главы города-директор департамента</t>
  </si>
  <si>
    <t xml:space="preserve">Начальник управления по бюджетному </t>
  </si>
  <si>
    <t xml:space="preserve">учету и отчетности, главный бухгалтер                 </t>
  </si>
  <si>
    <t>Н.А. Демочкина</t>
  </si>
  <si>
    <t>исполнитель А.В.Бабийчук тел 3-00-99 (вн.241)</t>
  </si>
  <si>
    <t>на 1  НОЯБРЯ 2017 года</t>
  </si>
  <si>
    <t>ДЕБИТОРСКАЯ ЗАДОЛЖЕННОСТЬ ВСЕГО на 01.11.2017г., руб.</t>
  </si>
  <si>
    <t xml:space="preserve">КРЕДИТОРСКАЯ ЗАДОЛЖЕННОСТЬ ВСЕГО на 01.11.2017г., руб. </t>
  </si>
  <si>
    <t xml:space="preserve">КРЕДИТОРСКАЯ ЗАДОЛЖЕННОСТЬ ВСЕГО на 01.11.2017  </t>
  </si>
  <si>
    <t>на 1 НОЯБРЯ  2017 года</t>
  </si>
  <si>
    <t>ДЕБИТОРСКАЯ ЗАДОЛЖЕННОСТЬ ВСЕГО на 01.11.2017.</t>
  </si>
  <si>
    <t>на 1 НОЯБРЯ 2017 года</t>
  </si>
  <si>
    <t xml:space="preserve">о состоянии  дебиторской и кредиторской задолженности                                          главных распорядителей бюджетных средств (СВОД)  </t>
  </si>
  <si>
    <t xml:space="preserve"> городской округ город Мегион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</si>
</sst>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0">
    <font>
      <sz val="10"/>
      <name val="Arial"/>
      <family val="0"/>
    </font>
    <font>
      <sz val="10"/>
      <color indexed="8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9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1"/>
      <name val="Times New Roman"/>
      <family val="1"/>
    </font>
    <font>
      <b/>
      <sz val="16"/>
      <name val="Arial"/>
      <family val="2"/>
    </font>
    <font>
      <sz val="10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i/>
      <sz val="16"/>
      <name val="Times New Roman"/>
      <family val="1"/>
    </font>
    <font>
      <i/>
      <sz val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 CYR"/>
      <family val="1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4"/>
      <name val="Arial Cyr"/>
      <family val="0"/>
    </font>
    <font>
      <b/>
      <sz val="16"/>
      <name val="Arial Cyr"/>
      <family val="0"/>
    </font>
    <font>
      <sz val="16"/>
      <name val="Arial"/>
      <family val="2"/>
    </font>
    <font>
      <b/>
      <sz val="16"/>
      <color indexed="8"/>
      <name val="Calibri"/>
      <family val="2"/>
    </font>
    <font>
      <b/>
      <sz val="10"/>
      <name val="Arial Cyr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" fontId="30" fillId="0" borderId="10" xfId="52" applyNumberFormat="1" applyFont="1" applyFill="1" applyBorder="1" applyAlignment="1">
      <alignment horizontal="center" vertical="center"/>
      <protection/>
    </xf>
    <xf numFmtId="4" fontId="34" fillId="0" borderId="10" xfId="52" applyNumberFormat="1" applyFont="1" applyFill="1" applyBorder="1" applyAlignment="1">
      <alignment horizontal="center" vertical="center"/>
      <protection/>
    </xf>
    <xf numFmtId="0" fontId="33" fillId="0" borderId="10" xfId="0" applyFont="1" applyFill="1" applyBorder="1" applyAlignment="1">
      <alignment horizontal="center"/>
    </xf>
    <xf numFmtId="3" fontId="32" fillId="0" borderId="1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" fontId="30" fillId="0" borderId="10" xfId="53" applyNumberFormat="1" applyFont="1" applyFill="1" applyBorder="1" applyAlignment="1">
      <alignment horizontal="center" vertical="center"/>
      <protection/>
    </xf>
    <xf numFmtId="4" fontId="30" fillId="0" borderId="15" xfId="53" applyNumberFormat="1" applyFont="1" applyFill="1" applyBorder="1" applyAlignment="1">
      <alignment horizontal="center" vertical="center"/>
      <protection/>
    </xf>
    <xf numFmtId="4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/>
    </xf>
    <xf numFmtId="3" fontId="33" fillId="0" borderId="10" xfId="0" applyNumberFormat="1" applyFont="1" applyFill="1" applyBorder="1" applyAlignment="1">
      <alignment horizontal="center"/>
    </xf>
    <xf numFmtId="3" fontId="30" fillId="0" borderId="10" xfId="0" applyNumberFormat="1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" fontId="9" fillId="0" borderId="10" xfId="53" applyNumberFormat="1" applyFont="1" applyFill="1" applyBorder="1" applyAlignment="1">
      <alignment horizontal="center" vertical="center"/>
      <protection/>
    </xf>
    <xf numFmtId="4" fontId="9" fillId="0" borderId="13" xfId="53" applyNumberFormat="1" applyFont="1" applyFill="1" applyBorder="1" applyAlignment="1">
      <alignment horizontal="center" vertical="center"/>
      <protection/>
    </xf>
    <xf numFmtId="4" fontId="31" fillId="0" borderId="10" xfId="0" applyNumberFormat="1" applyFont="1" applyFill="1" applyBorder="1" applyAlignment="1" applyProtection="1">
      <alignment horizontal="center" vertical="center"/>
      <protection hidden="1"/>
    </xf>
    <xf numFmtId="4" fontId="17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4" fontId="20" fillId="0" borderId="16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31" fillId="0" borderId="10" xfId="0" applyNumberFormat="1" applyFont="1" applyFill="1" applyBorder="1" applyAlignment="1" applyProtection="1">
      <alignment horizontal="center" vertical="center"/>
      <protection locked="0"/>
    </xf>
    <xf numFmtId="4" fontId="44" fillId="0" borderId="10" xfId="52" applyNumberFormat="1" applyFont="1" applyFill="1" applyBorder="1" applyAlignment="1">
      <alignment horizontal="center" vertical="center"/>
      <protection/>
    </xf>
    <xf numFmtId="4" fontId="31" fillId="0" borderId="10" xfId="53" applyNumberFormat="1" applyFont="1" applyFill="1" applyBorder="1" applyAlignment="1">
      <alignment horizontal="center" vertical="center"/>
      <protection/>
    </xf>
    <xf numFmtId="0" fontId="20" fillId="0" borderId="20" xfId="0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5" fillId="33" borderId="14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 wrapText="1"/>
    </xf>
    <xf numFmtId="3" fontId="33" fillId="33" borderId="10" xfId="0" applyNumberFormat="1" applyFont="1" applyFill="1" applyBorder="1" applyAlignment="1">
      <alignment horizontal="center" vertical="center"/>
    </xf>
    <xf numFmtId="4" fontId="31" fillId="33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" fontId="31" fillId="34" borderId="10" xfId="0" applyNumberFormat="1" applyFont="1" applyFill="1" applyBorder="1" applyAlignment="1">
      <alignment horizontal="center" vertical="center"/>
    </xf>
    <xf numFmtId="0" fontId="12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6" fillId="34" borderId="0" xfId="0" applyFont="1" applyFill="1" applyAlignment="1">
      <alignment/>
    </xf>
    <xf numFmtId="0" fontId="28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29" fillId="34" borderId="0" xfId="0" applyFont="1" applyFill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 wrapText="1"/>
    </xf>
    <xf numFmtId="0" fontId="33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33" fillId="34" borderId="0" xfId="0" applyFont="1" applyFill="1" applyBorder="1" applyAlignment="1">
      <alignment horizontal="center"/>
    </xf>
    <xf numFmtId="0" fontId="33" fillId="34" borderId="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3" fontId="32" fillId="34" borderId="0" xfId="0" applyNumberFormat="1" applyFont="1" applyFill="1" applyBorder="1" applyAlignment="1">
      <alignment horizontal="center"/>
    </xf>
    <xf numFmtId="3" fontId="33" fillId="34" borderId="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4" fontId="31" fillId="34" borderId="0" xfId="0" applyNumberFormat="1" applyFont="1" applyFill="1" applyBorder="1" applyAlignment="1">
      <alignment horizontal="center" vertical="center"/>
    </xf>
    <xf numFmtId="49" fontId="42" fillId="34" borderId="0" xfId="54" applyNumberFormat="1" applyFont="1" applyFill="1">
      <alignment/>
      <protection/>
    </xf>
    <xf numFmtId="0" fontId="17" fillId="34" borderId="0" xfId="0" applyFont="1" applyFill="1" applyAlignment="1">
      <alignment/>
    </xf>
    <xf numFmtId="4" fontId="30" fillId="34" borderId="0" xfId="0" applyNumberFormat="1" applyFont="1" applyFill="1" applyBorder="1" applyAlignment="1" applyProtection="1">
      <alignment horizontal="center" vertical="center"/>
      <protection locked="0"/>
    </xf>
    <xf numFmtId="4" fontId="30" fillId="34" borderId="0" xfId="0" applyNumberFormat="1" applyFont="1" applyFill="1" applyBorder="1" applyAlignment="1">
      <alignment horizontal="center" vertical="center"/>
    </xf>
    <xf numFmtId="49" fontId="41" fillId="34" borderId="0" xfId="54" applyNumberFormat="1" applyFont="1" applyFill="1">
      <alignment/>
      <protection/>
    </xf>
    <xf numFmtId="49" fontId="20" fillId="34" borderId="1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49" fontId="19" fillId="34" borderId="0" xfId="54" applyNumberFormat="1" applyFont="1" applyFill="1">
      <alignment/>
      <protection/>
    </xf>
    <xf numFmtId="0" fontId="43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4" fontId="31" fillId="34" borderId="0" xfId="0" applyNumberFormat="1" applyFont="1" applyFill="1" applyBorder="1" applyAlignment="1" applyProtection="1">
      <alignment horizontal="center" vertical="center"/>
      <protection locked="0"/>
    </xf>
    <xf numFmtId="4" fontId="31" fillId="34" borderId="10" xfId="0" applyNumberFormat="1" applyFont="1" applyFill="1" applyBorder="1" applyAlignment="1" applyProtection="1">
      <alignment horizontal="center" vertical="center"/>
      <protection hidden="1"/>
    </xf>
    <xf numFmtId="4" fontId="31" fillId="34" borderId="0" xfId="0" applyNumberFormat="1" applyFont="1" applyFill="1" applyBorder="1" applyAlignment="1" applyProtection="1">
      <alignment horizontal="center" vertical="center"/>
      <protection hidden="1"/>
    </xf>
    <xf numFmtId="4" fontId="20" fillId="34" borderId="10" xfId="0" applyNumberFormat="1" applyFont="1" applyFill="1" applyBorder="1" applyAlignment="1">
      <alignment horizontal="center" vertical="center"/>
    </xf>
    <xf numFmtId="4" fontId="42" fillId="34" borderId="0" xfId="54" applyNumberFormat="1" applyFont="1" applyFill="1">
      <alignment/>
      <protection/>
    </xf>
    <xf numFmtId="4" fontId="17" fillId="34" borderId="0" xfId="0" applyNumberFormat="1" applyFont="1" applyFill="1" applyAlignment="1">
      <alignment horizontal="center"/>
    </xf>
    <xf numFmtId="0" fontId="8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4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0" fillId="34" borderId="0" xfId="0" applyFill="1" applyBorder="1" applyAlignment="1">
      <alignment horizontal="center"/>
    </xf>
    <xf numFmtId="0" fontId="2" fillId="34" borderId="0" xfId="0" applyFont="1" applyFill="1" applyAlignment="1">
      <alignment/>
    </xf>
    <xf numFmtId="0" fontId="25" fillId="34" borderId="18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16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9" fontId="84" fillId="34" borderId="10" xfId="0" applyNumberFormat="1" applyFont="1" applyFill="1" applyBorder="1" applyAlignment="1">
      <alignment horizontal="center" vertical="center"/>
    </xf>
    <xf numFmtId="49" fontId="85" fillId="34" borderId="10" xfId="0" applyNumberFormat="1" applyFont="1" applyFill="1" applyBorder="1" applyAlignment="1">
      <alignment horizontal="center" vertical="center"/>
    </xf>
    <xf numFmtId="4" fontId="85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85" fillId="34" borderId="10" xfId="0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 wrapText="1"/>
    </xf>
    <xf numFmtId="0" fontId="85" fillId="34" borderId="10" xfId="0" applyFont="1" applyFill="1" applyBorder="1" applyAlignment="1">
      <alignment horizontal="center" vertical="center" wrapText="1"/>
    </xf>
    <xf numFmtId="4" fontId="85" fillId="34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4" fontId="30" fillId="34" borderId="0" xfId="0" applyNumberFormat="1" applyFont="1" applyFill="1" applyBorder="1" applyAlignment="1">
      <alignment horizontal="center" vertical="center"/>
    </xf>
    <xf numFmtId="49" fontId="18" fillId="34" borderId="0" xfId="54" applyNumberFormat="1" applyFill="1">
      <alignment/>
      <protection/>
    </xf>
    <xf numFmtId="49" fontId="45" fillId="34" borderId="0" xfId="54" applyNumberFormat="1" applyFont="1" applyFill="1">
      <alignment/>
      <protection/>
    </xf>
    <xf numFmtId="0" fontId="6" fillId="34" borderId="0" xfId="0" applyFont="1" applyFill="1" applyBorder="1" applyAlignment="1">
      <alignment horizontal="center"/>
    </xf>
    <xf numFmtId="0" fontId="84" fillId="34" borderId="10" xfId="0" applyFont="1" applyFill="1" applyBorder="1" applyAlignment="1">
      <alignment horizontal="center" vertical="center" wrapText="1"/>
    </xf>
    <xf numFmtId="3" fontId="30" fillId="34" borderId="10" xfId="0" applyNumberFormat="1" applyFont="1" applyFill="1" applyBorder="1" applyAlignment="1">
      <alignment horizontal="center" vertical="center"/>
    </xf>
    <xf numFmtId="3" fontId="33" fillId="34" borderId="10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4" fontId="0" fillId="34" borderId="0" xfId="0" applyNumberFormat="1" applyFill="1" applyBorder="1" applyAlignment="1">
      <alignment horizontal="center"/>
    </xf>
    <xf numFmtId="4" fontId="7" fillId="34" borderId="0" xfId="0" applyNumberFormat="1" applyFont="1" applyFill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85" fillId="34" borderId="10" xfId="0" applyNumberFormat="1" applyFont="1" applyFill="1" applyBorder="1" applyAlignment="1">
      <alignment horizontal="center" vertical="center"/>
    </xf>
    <xf numFmtId="4" fontId="31" fillId="34" borderId="10" xfId="0" applyNumberFormat="1" applyFont="1" applyFill="1" applyBorder="1" applyAlignment="1" applyProtection="1">
      <alignment horizontal="center" vertical="center"/>
      <protection locked="0"/>
    </xf>
    <xf numFmtId="4" fontId="85" fillId="34" borderId="10" xfId="0" applyNumberFormat="1" applyFont="1" applyFill="1" applyBorder="1" applyAlignment="1" applyProtection="1">
      <alignment horizontal="center" vertical="center"/>
      <protection hidden="1"/>
    </xf>
    <xf numFmtId="0" fontId="28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3" fontId="30" fillId="34" borderId="10" xfId="0" applyNumberFormat="1" applyFont="1" applyFill="1" applyBorder="1" applyAlignment="1">
      <alignment horizontal="center"/>
    </xf>
    <xf numFmtId="3" fontId="32" fillId="34" borderId="10" xfId="0" applyNumberFormat="1" applyFont="1" applyFill="1" applyBorder="1" applyAlignment="1">
      <alignment horizontal="center"/>
    </xf>
    <xf numFmtId="0" fontId="13" fillId="34" borderId="0" xfId="0" applyFont="1" applyFill="1" applyAlignment="1">
      <alignment horizontal="center"/>
    </xf>
    <xf numFmtId="0" fontId="0" fillId="34" borderId="0" xfId="0" applyFill="1" applyBorder="1" applyAlignment="1">
      <alignment horizontal="center" vertical="center"/>
    </xf>
    <xf numFmtId="3" fontId="86" fillId="34" borderId="10" xfId="0" applyNumberFormat="1" applyFont="1" applyFill="1" applyBorder="1" applyAlignment="1">
      <alignment horizontal="center" vertical="center"/>
    </xf>
    <xf numFmtId="3" fontId="86" fillId="34" borderId="1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0" fontId="20" fillId="34" borderId="0" xfId="0" applyFont="1" applyFill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0" fillId="34" borderId="0" xfId="0" applyFont="1" applyFill="1" applyAlignment="1">
      <alignment horizontal="center"/>
    </xf>
    <xf numFmtId="0" fontId="33" fillId="34" borderId="10" xfId="0" applyFont="1" applyFill="1" applyBorder="1" applyAlignment="1">
      <alignment horizontal="center"/>
    </xf>
    <xf numFmtId="3" fontId="33" fillId="34" borderId="10" xfId="0" applyNumberFormat="1" applyFont="1" applyFill="1" applyBorder="1" applyAlignment="1">
      <alignment horizontal="center"/>
    </xf>
    <xf numFmtId="4" fontId="31" fillId="34" borderId="10" xfId="53" applyNumberFormat="1" applyFont="1" applyFill="1" applyBorder="1" applyAlignment="1">
      <alignment horizontal="center" vertical="center"/>
      <protection/>
    </xf>
    <xf numFmtId="4" fontId="20" fillId="34" borderId="10" xfId="53" applyNumberFormat="1" applyFont="1" applyFill="1" applyBorder="1" applyAlignment="1">
      <alignment horizontal="center" vertical="center"/>
      <protection/>
    </xf>
    <xf numFmtId="0" fontId="13" fillId="34" borderId="0" xfId="0" applyFont="1" applyFill="1" applyAlignment="1">
      <alignment/>
    </xf>
    <xf numFmtId="14" fontId="0" fillId="0" borderId="0" xfId="0" applyNumberFormat="1" applyFill="1" applyAlignment="1">
      <alignment horizontal="left"/>
    </xf>
    <xf numFmtId="0" fontId="8" fillId="0" borderId="18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center" vertical="center"/>
    </xf>
    <xf numFmtId="0" fontId="21" fillId="34" borderId="0" xfId="0" applyFont="1" applyFill="1" applyAlignment="1">
      <alignment/>
    </xf>
    <xf numFmtId="4" fontId="46" fillId="35" borderId="10" xfId="0" applyNumberFormat="1" applyFont="1" applyFill="1" applyBorder="1" applyAlignment="1">
      <alignment horizontal="center" vertical="center"/>
    </xf>
    <xf numFmtId="4" fontId="47" fillId="35" borderId="10" xfId="0" applyNumberFormat="1" applyFont="1" applyFill="1" applyBorder="1" applyAlignment="1" applyProtection="1">
      <alignment horizontal="center" vertical="center"/>
      <protection locked="0"/>
    </xf>
    <xf numFmtId="4" fontId="48" fillId="35" borderId="10" xfId="0" applyNumberFormat="1" applyFont="1" applyFill="1" applyBorder="1" applyAlignment="1" applyProtection="1">
      <alignment horizontal="center" vertical="center"/>
      <protection locked="0"/>
    </xf>
    <xf numFmtId="4" fontId="46" fillId="35" borderId="10" xfId="0" applyNumberFormat="1" applyFont="1" applyFill="1" applyBorder="1" applyAlignment="1" applyProtection="1">
      <alignment horizontal="center" vertical="center"/>
      <protection locked="0"/>
    </xf>
    <xf numFmtId="4" fontId="46" fillId="35" borderId="10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/>
    </xf>
    <xf numFmtId="0" fontId="87" fillId="0" borderId="10" xfId="0" applyFont="1" applyFill="1" applyBorder="1" applyAlignment="1">
      <alignment horizontal="center" vertical="center" wrapText="1"/>
    </xf>
    <xf numFmtId="4" fontId="46" fillId="35" borderId="10" xfId="0" applyNumberFormat="1" applyFont="1" applyFill="1" applyBorder="1" applyAlignment="1" applyProtection="1">
      <alignment horizontal="center" vertical="center"/>
      <protection locked="0"/>
    </xf>
    <xf numFmtId="0" fontId="87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/>
    </xf>
    <xf numFmtId="4" fontId="46" fillId="34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/>
    </xf>
    <xf numFmtId="4" fontId="47" fillId="35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  <xf numFmtId="4" fontId="47" fillId="34" borderId="10" xfId="0" applyNumberFormat="1" applyFont="1" applyFill="1" applyBorder="1" applyAlignment="1">
      <alignment horizontal="center" vertical="center"/>
    </xf>
    <xf numFmtId="4" fontId="30" fillId="35" borderId="10" xfId="0" applyNumberFormat="1" applyFont="1" applyFill="1" applyBorder="1" applyAlignment="1" applyProtection="1">
      <alignment horizontal="center" vertical="center"/>
      <protection locked="0"/>
    </xf>
    <xf numFmtId="4" fontId="46" fillId="34" borderId="10" xfId="0" applyNumberFormat="1" applyFont="1" applyFill="1" applyBorder="1" applyAlignment="1" applyProtection="1">
      <alignment horizontal="center" vertical="center"/>
      <protection hidden="1"/>
    </xf>
    <xf numFmtId="4" fontId="46" fillId="35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 applyProtection="1">
      <alignment horizontal="center" vertical="center"/>
      <protection locked="0"/>
    </xf>
    <xf numFmtId="4" fontId="46" fillId="0" borderId="10" xfId="0" applyNumberFormat="1" applyFont="1" applyFill="1" applyBorder="1" applyAlignment="1" applyProtection="1">
      <alignment horizontal="center" vertical="center"/>
      <protection locked="0"/>
    </xf>
    <xf numFmtId="4" fontId="50" fillId="35" borderId="10" xfId="0" applyNumberFormat="1" applyFont="1" applyFill="1" applyBorder="1" applyAlignment="1" applyProtection="1">
      <alignment horizontal="center" vertical="center"/>
      <protection locked="0"/>
    </xf>
    <xf numFmtId="4" fontId="47" fillId="0" borderId="10" xfId="0" applyNumberFormat="1" applyFont="1" applyFill="1" applyBorder="1" applyAlignment="1" applyProtection="1">
      <alignment horizontal="center" vertical="center"/>
      <protection locked="0"/>
    </xf>
    <xf numFmtId="4" fontId="46" fillId="0" borderId="10" xfId="0" applyNumberFormat="1" applyFont="1" applyFill="1" applyBorder="1" applyAlignment="1" applyProtection="1">
      <alignment horizontal="center" vertical="center"/>
      <protection hidden="1"/>
    </xf>
    <xf numFmtId="4" fontId="46" fillId="35" borderId="10" xfId="0" applyNumberFormat="1" applyFont="1" applyFill="1" applyBorder="1" applyAlignment="1" applyProtection="1">
      <alignment horizontal="center" vertical="center"/>
      <protection hidden="1"/>
    </xf>
    <xf numFmtId="0" fontId="87" fillId="34" borderId="14" xfId="0" applyFont="1" applyFill="1" applyBorder="1" applyAlignment="1">
      <alignment horizontal="center" vertical="center" wrapText="1"/>
    </xf>
    <xf numFmtId="0" fontId="87" fillId="34" borderId="22" xfId="0" applyFont="1" applyFill="1" applyBorder="1" applyAlignment="1">
      <alignment horizontal="center" vertical="center" wrapText="1"/>
    </xf>
    <xf numFmtId="0" fontId="87" fillId="34" borderId="23" xfId="0" applyFont="1" applyFill="1" applyBorder="1" applyAlignment="1">
      <alignment horizontal="center" vertical="center" wrapText="1"/>
    </xf>
    <xf numFmtId="0" fontId="33" fillId="34" borderId="14" xfId="0" applyFont="1" applyFill="1" applyBorder="1" applyAlignment="1">
      <alignment horizontal="center" vertical="center" wrapText="1"/>
    </xf>
    <xf numFmtId="0" fontId="33" fillId="34" borderId="23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center" vertical="center" wrapText="1"/>
    </xf>
    <xf numFmtId="0" fontId="88" fillId="34" borderId="10" xfId="0" applyFont="1" applyFill="1" applyBorder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/>
    </xf>
    <xf numFmtId="0" fontId="20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 wrapText="1"/>
    </xf>
    <xf numFmtId="0" fontId="33" fillId="34" borderId="23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33" fillId="34" borderId="13" xfId="0" applyFont="1" applyFill="1" applyBorder="1" applyAlignment="1">
      <alignment horizontal="center" vertical="center"/>
    </xf>
    <xf numFmtId="0" fontId="33" fillId="34" borderId="15" xfId="0" applyFont="1" applyFill="1" applyBorder="1" applyAlignment="1">
      <alignment horizontal="center" vertical="center"/>
    </xf>
    <xf numFmtId="0" fontId="89" fillId="34" borderId="10" xfId="0" applyFont="1" applyFill="1" applyBorder="1" applyAlignment="1">
      <alignment/>
    </xf>
    <xf numFmtId="0" fontId="87" fillId="0" borderId="14" xfId="0" applyFont="1" applyFill="1" applyBorder="1" applyAlignment="1">
      <alignment horizontal="center" vertical="center" wrapText="1"/>
    </xf>
    <xf numFmtId="0" fontId="87" fillId="0" borderId="23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89" fillId="34" borderId="1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50"/>
  <sheetViews>
    <sheetView tabSelected="1"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D8" sqref="D8"/>
    </sheetView>
  </sheetViews>
  <sheetFormatPr defaultColWidth="90.8515625" defaultRowHeight="5.25" customHeight="1"/>
  <cols>
    <col min="1" max="1" width="64.7109375" style="124" customWidth="1"/>
    <col min="2" max="2" width="11.28125" style="124" customWidth="1"/>
    <col min="3" max="3" width="9.7109375" style="177" customWidth="1"/>
    <col min="4" max="4" width="21.28125" style="177" customWidth="1"/>
    <col min="5" max="5" width="16.28125" style="177" customWidth="1"/>
    <col min="6" max="6" width="14.140625" style="177" customWidth="1"/>
    <col min="7" max="7" width="16.421875" style="177" customWidth="1"/>
    <col min="8" max="8" width="21.28125" style="177" customWidth="1"/>
    <col min="9" max="9" width="16.140625" style="177" customWidth="1"/>
    <col min="10" max="10" width="12.7109375" style="177" customWidth="1"/>
    <col min="11" max="11" width="16.140625" style="177" customWidth="1"/>
    <col min="12" max="13" width="18.421875" style="243" customWidth="1"/>
    <col min="14" max="14" width="14.00390625" style="243" customWidth="1"/>
    <col min="15" max="15" width="15.7109375" style="243" customWidth="1"/>
    <col min="16" max="16" width="21.28125" style="210" customWidth="1"/>
    <col min="17" max="17" width="17.57421875" style="210" customWidth="1"/>
    <col min="18" max="18" width="13.8515625" style="210" customWidth="1"/>
    <col min="19" max="19" width="15.7109375" style="210" customWidth="1"/>
    <col min="20" max="20" width="24.57421875" style="210" customWidth="1"/>
    <col min="21" max="21" width="16.7109375" style="210" customWidth="1"/>
    <col min="22" max="22" width="11.00390625" style="210" customWidth="1"/>
    <col min="23" max="23" width="15.57421875" style="210" customWidth="1"/>
    <col min="24" max="24" width="23.7109375" style="124" customWidth="1"/>
    <col min="25" max="25" width="15.7109375" style="124" customWidth="1"/>
    <col min="26" max="26" width="12.28125" style="210" customWidth="1"/>
    <col min="27" max="27" width="15.57421875" style="210" customWidth="1"/>
    <col min="28" max="28" width="18.7109375" style="124" customWidth="1"/>
    <col min="29" max="29" width="15.7109375" style="124" customWidth="1"/>
    <col min="30" max="30" width="14.140625" style="210" customWidth="1"/>
    <col min="31" max="31" width="15.57421875" style="210" customWidth="1"/>
    <col min="32" max="32" width="20.7109375" style="210" customWidth="1"/>
    <col min="33" max="33" width="15.57421875" style="210" customWidth="1"/>
    <col min="34" max="34" width="13.28125" style="210" customWidth="1"/>
    <col min="35" max="35" width="15.57421875" style="210" customWidth="1"/>
    <col min="36" max="36" width="19.00390625" style="210" customWidth="1"/>
    <col min="37" max="39" width="15.57421875" style="210" customWidth="1"/>
    <col min="40" max="40" width="21.7109375" style="210" customWidth="1"/>
    <col min="41" max="41" width="16.28125" style="210" customWidth="1"/>
    <col min="42" max="42" width="12.140625" style="210" customWidth="1"/>
    <col min="43" max="43" width="15.8515625" style="210" customWidth="1"/>
    <col min="44" max="44" width="17.7109375" style="210" customWidth="1"/>
    <col min="45" max="47" width="15.8515625" style="210" customWidth="1"/>
    <col min="48" max="48" width="18.00390625" style="210" customWidth="1"/>
    <col min="49" max="49" width="16.28125" style="210" customWidth="1"/>
    <col min="50" max="50" width="11.421875" style="210" customWidth="1"/>
    <col min="51" max="51" width="16.421875" style="210" customWidth="1"/>
    <col min="52" max="52" width="16.140625" style="210" customWidth="1"/>
    <col min="53" max="53" width="16.28125" style="210" customWidth="1"/>
    <col min="54" max="54" width="12.57421875" style="210" customWidth="1"/>
    <col min="55" max="55" width="16.00390625" style="210" customWidth="1"/>
    <col min="56" max="56" width="16.57421875" style="210" customWidth="1"/>
    <col min="57" max="57" width="15.57421875" style="210" customWidth="1"/>
    <col min="58" max="58" width="16.57421875" style="210" customWidth="1"/>
    <col min="59" max="63" width="15.421875" style="210" customWidth="1"/>
    <col min="64" max="64" width="17.8515625" style="210" customWidth="1"/>
    <col min="65" max="65" width="16.8515625" style="210" customWidth="1"/>
    <col min="66" max="66" width="14.57421875" style="210" customWidth="1"/>
    <col min="67" max="67" width="16.00390625" style="210" customWidth="1"/>
    <col min="68" max="68" width="20.421875" style="210" customWidth="1"/>
    <col min="69" max="69" width="17.421875" style="210" customWidth="1"/>
    <col min="70" max="70" width="14.421875" style="210" customWidth="1"/>
    <col min="71" max="71" width="16.00390625" style="210" customWidth="1"/>
    <col min="72" max="72" width="20.7109375" style="243" customWidth="1"/>
    <col min="73" max="75" width="17.140625" style="243" customWidth="1"/>
    <col min="76" max="87" width="15.8515625" style="178" customWidth="1"/>
    <col min="88" max="88" width="48.28125" style="124" customWidth="1"/>
    <col min="89" max="16384" width="90.8515625" style="124" customWidth="1"/>
  </cols>
  <sheetData>
    <row r="1" spans="1:87" ht="15.75">
      <c r="A1" s="130"/>
      <c r="B1" s="130"/>
      <c r="C1" s="131"/>
      <c r="D1" s="131"/>
      <c r="E1" s="131"/>
      <c r="F1" s="131"/>
      <c r="G1" s="131"/>
      <c r="H1" s="131"/>
      <c r="I1" s="131"/>
      <c r="J1" s="131"/>
      <c r="K1" s="131"/>
      <c r="L1" s="130"/>
      <c r="M1" s="130"/>
      <c r="N1" s="130"/>
      <c r="O1" s="130"/>
      <c r="P1" s="217"/>
      <c r="Q1" s="217"/>
      <c r="R1" s="217"/>
      <c r="S1" s="217"/>
      <c r="T1" s="217"/>
      <c r="U1" s="217"/>
      <c r="V1" s="217"/>
      <c r="W1" s="217"/>
      <c r="Z1" s="217"/>
      <c r="AA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243"/>
      <c r="BS1" s="130"/>
      <c r="BT1" s="130"/>
      <c r="BU1" s="130"/>
      <c r="BV1" s="130"/>
      <c r="BW1" s="130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</row>
    <row r="2" spans="1:87" ht="20.25">
      <c r="A2" s="297" t="s">
        <v>89</v>
      </c>
      <c r="B2" s="298"/>
      <c r="C2" s="298"/>
      <c r="D2" s="263"/>
      <c r="E2" s="263"/>
      <c r="F2" s="263"/>
      <c r="G2" s="263"/>
      <c r="H2" s="263"/>
      <c r="I2" s="263"/>
      <c r="J2" s="263"/>
      <c r="K2" s="263"/>
      <c r="L2" s="133"/>
      <c r="M2" s="133"/>
      <c r="N2" s="133"/>
      <c r="O2" s="133"/>
      <c r="P2" s="218"/>
      <c r="Q2" s="218"/>
      <c r="R2" s="218"/>
      <c r="S2" s="218"/>
      <c r="T2" s="218"/>
      <c r="U2" s="218"/>
      <c r="V2" s="218"/>
      <c r="W2" s="218"/>
      <c r="X2" s="231"/>
      <c r="Y2" s="231"/>
      <c r="Z2" s="218"/>
      <c r="AA2" s="218"/>
      <c r="AB2" s="231"/>
      <c r="AC2" s="231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4"/>
      <c r="BY2" s="134"/>
      <c r="BZ2" s="134"/>
      <c r="CA2" s="134"/>
      <c r="CB2" s="201"/>
      <c r="CC2" s="134"/>
      <c r="CD2" s="134"/>
      <c r="CE2" s="134"/>
      <c r="CF2" s="134"/>
      <c r="CG2" s="134"/>
      <c r="CH2" s="134"/>
      <c r="CI2" s="134"/>
    </row>
    <row r="3" spans="1:87" ht="37.5" customHeight="1">
      <c r="A3" s="297" t="s">
        <v>116</v>
      </c>
      <c r="B3" s="299"/>
      <c r="C3" s="299"/>
      <c r="D3" s="264"/>
      <c r="E3" s="264"/>
      <c r="F3" s="264"/>
      <c r="G3" s="264"/>
      <c r="H3" s="264"/>
      <c r="I3" s="264"/>
      <c r="J3" s="264"/>
      <c r="K3" s="264"/>
      <c r="L3" s="135"/>
      <c r="M3" s="135"/>
      <c r="N3" s="135"/>
      <c r="O3" s="135"/>
      <c r="P3" s="219"/>
      <c r="Q3" s="219"/>
      <c r="R3" s="219"/>
      <c r="S3" s="219"/>
      <c r="T3" s="219"/>
      <c r="U3" s="219"/>
      <c r="V3" s="219"/>
      <c r="W3" s="219"/>
      <c r="X3" s="231"/>
      <c r="Y3" s="231"/>
      <c r="Z3" s="219"/>
      <c r="AA3" s="219"/>
      <c r="AB3" s="231"/>
      <c r="AC3" s="231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</row>
    <row r="4" spans="1:87" ht="24.75" customHeight="1">
      <c r="A4" s="297" t="s">
        <v>163</v>
      </c>
      <c r="B4" s="299"/>
      <c r="C4" s="299"/>
      <c r="D4" s="264"/>
      <c r="E4" s="264"/>
      <c r="F4" s="264"/>
      <c r="G4" s="264"/>
      <c r="H4" s="264"/>
      <c r="I4" s="264"/>
      <c r="J4" s="264"/>
      <c r="K4" s="264"/>
      <c r="L4" s="137"/>
      <c r="M4" s="137"/>
      <c r="N4" s="137"/>
      <c r="O4" s="137"/>
      <c r="P4" s="220"/>
      <c r="Q4" s="220"/>
      <c r="R4" s="220"/>
      <c r="S4" s="220"/>
      <c r="T4" s="220"/>
      <c r="U4" s="220"/>
      <c r="V4" s="220"/>
      <c r="W4" s="220"/>
      <c r="X4" s="231"/>
      <c r="Y4" s="231"/>
      <c r="Z4" s="220"/>
      <c r="AA4" s="220"/>
      <c r="AB4" s="231"/>
      <c r="AC4" s="231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</row>
    <row r="5" spans="1:87" ht="9.75" customHeight="1">
      <c r="A5" s="139"/>
      <c r="B5" s="139"/>
      <c r="C5" s="140"/>
      <c r="D5" s="140"/>
      <c r="E5" s="140"/>
      <c r="F5" s="140"/>
      <c r="G5" s="140"/>
      <c r="H5" s="140"/>
      <c r="I5" s="140"/>
      <c r="J5" s="140"/>
      <c r="K5" s="140"/>
      <c r="L5" s="139"/>
      <c r="M5" s="139"/>
      <c r="N5" s="139"/>
      <c r="O5" s="139" t="s">
        <v>88</v>
      </c>
      <c r="P5" s="221"/>
      <c r="Q5" s="221"/>
      <c r="R5" s="221"/>
      <c r="S5" s="221"/>
      <c r="T5" s="221"/>
      <c r="U5" s="221"/>
      <c r="V5" s="221"/>
      <c r="W5" s="221"/>
      <c r="X5" s="232"/>
      <c r="Y5" s="232"/>
      <c r="Z5" s="221"/>
      <c r="AA5" s="221"/>
      <c r="AB5" s="232"/>
      <c r="AC5" s="232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</row>
    <row r="6" spans="1:87" ht="21.75" customHeight="1">
      <c r="A6" s="300" t="s">
        <v>87</v>
      </c>
      <c r="B6" s="299"/>
      <c r="C6" s="299"/>
      <c r="D6" s="264"/>
      <c r="E6" s="264"/>
      <c r="F6" s="264"/>
      <c r="G6" s="264"/>
      <c r="H6" s="264"/>
      <c r="I6" s="264"/>
      <c r="J6" s="264"/>
      <c r="K6" s="264"/>
      <c r="L6" s="130"/>
      <c r="M6" s="130"/>
      <c r="N6" s="130"/>
      <c r="O6" s="130"/>
      <c r="P6" s="217"/>
      <c r="Q6" s="217"/>
      <c r="R6" s="217"/>
      <c r="S6" s="217"/>
      <c r="T6" s="217"/>
      <c r="U6" s="217"/>
      <c r="V6" s="217"/>
      <c r="W6" s="217"/>
      <c r="X6" s="233"/>
      <c r="Y6" s="233"/>
      <c r="Z6" s="217"/>
      <c r="AA6" s="217"/>
      <c r="AB6" s="233"/>
      <c r="AC6" s="233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</row>
    <row r="7" spans="1:87" ht="35.25" customHeight="1">
      <c r="A7" s="301" t="s">
        <v>86</v>
      </c>
      <c r="B7" s="299"/>
      <c r="C7" s="299"/>
      <c r="D7" s="264"/>
      <c r="E7" s="264"/>
      <c r="F7" s="264"/>
      <c r="G7" s="264"/>
      <c r="H7" s="264"/>
      <c r="I7" s="264"/>
      <c r="J7" s="264"/>
      <c r="K7" s="264"/>
      <c r="L7" s="139"/>
      <c r="M7" s="139"/>
      <c r="N7" s="139"/>
      <c r="O7" s="139"/>
      <c r="P7" s="221"/>
      <c r="Q7" s="221"/>
      <c r="R7" s="221"/>
      <c r="S7" s="221"/>
      <c r="T7" s="221"/>
      <c r="U7" s="221"/>
      <c r="V7" s="221"/>
      <c r="W7" s="221"/>
      <c r="X7" s="232"/>
      <c r="Y7" s="232"/>
      <c r="Z7" s="221"/>
      <c r="AA7" s="221"/>
      <c r="AB7" s="232"/>
      <c r="AC7" s="232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</row>
    <row r="8" spans="1:87" ht="15.75" customHeight="1">
      <c r="A8" s="180"/>
      <c r="B8" s="181"/>
      <c r="C8" s="181"/>
      <c r="D8" s="266"/>
      <c r="E8" s="266"/>
      <c r="F8" s="266"/>
      <c r="G8" s="266"/>
      <c r="H8" s="266"/>
      <c r="I8" s="266"/>
      <c r="J8" s="266"/>
      <c r="K8" s="266"/>
      <c r="L8" s="139"/>
      <c r="M8" s="139"/>
      <c r="N8" s="139"/>
      <c r="O8" s="139"/>
      <c r="P8" s="221"/>
      <c r="Q8" s="221"/>
      <c r="R8" s="221"/>
      <c r="S8" s="221"/>
      <c r="T8" s="221"/>
      <c r="U8" s="221"/>
      <c r="V8" s="221"/>
      <c r="W8" s="221"/>
      <c r="X8" s="232"/>
      <c r="Y8" s="232"/>
      <c r="Z8" s="221"/>
      <c r="AA8" s="221"/>
      <c r="AB8" s="232"/>
      <c r="AC8" s="232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</row>
    <row r="9" spans="1:87" s="248" customFormat="1" ht="84" customHeight="1">
      <c r="A9" s="254"/>
      <c r="B9" s="255"/>
      <c r="C9" s="256"/>
      <c r="D9" s="283" t="s">
        <v>147</v>
      </c>
      <c r="E9" s="284"/>
      <c r="F9" s="284"/>
      <c r="G9" s="285"/>
      <c r="H9" s="283" t="s">
        <v>141</v>
      </c>
      <c r="I9" s="284"/>
      <c r="J9" s="284"/>
      <c r="K9" s="285"/>
      <c r="L9" s="283" t="s">
        <v>149</v>
      </c>
      <c r="M9" s="284"/>
      <c r="N9" s="284"/>
      <c r="O9" s="285"/>
      <c r="P9" s="289" t="s">
        <v>125</v>
      </c>
      <c r="Q9" s="289"/>
      <c r="R9" s="290"/>
      <c r="S9" s="290"/>
      <c r="T9" s="289" t="s">
        <v>124</v>
      </c>
      <c r="U9" s="289"/>
      <c r="V9" s="290"/>
      <c r="W9" s="290"/>
      <c r="X9" s="289" t="s">
        <v>94</v>
      </c>
      <c r="Y9" s="289"/>
      <c r="Z9" s="290"/>
      <c r="AA9" s="290"/>
      <c r="AB9" s="289" t="s">
        <v>132</v>
      </c>
      <c r="AC9" s="289"/>
      <c r="AD9" s="290"/>
      <c r="AE9" s="290"/>
      <c r="AF9" s="289" t="s">
        <v>131</v>
      </c>
      <c r="AG9" s="290"/>
      <c r="AH9" s="290"/>
      <c r="AI9" s="290"/>
      <c r="AJ9" s="289" t="s">
        <v>134</v>
      </c>
      <c r="AK9" s="290"/>
      <c r="AL9" s="290"/>
      <c r="AM9" s="290"/>
      <c r="AN9" s="289" t="s">
        <v>136</v>
      </c>
      <c r="AO9" s="290"/>
      <c r="AP9" s="290"/>
      <c r="AQ9" s="290"/>
      <c r="AR9" s="289" t="s">
        <v>146</v>
      </c>
      <c r="AS9" s="290"/>
      <c r="AT9" s="290"/>
      <c r="AU9" s="290"/>
      <c r="AV9" s="289" t="s">
        <v>145</v>
      </c>
      <c r="AW9" s="290"/>
      <c r="AX9" s="290"/>
      <c r="AY9" s="290"/>
      <c r="AZ9" s="289" t="s">
        <v>102</v>
      </c>
      <c r="BA9" s="289"/>
      <c r="BB9" s="289"/>
      <c r="BC9" s="293"/>
      <c r="BD9" s="289" t="s">
        <v>127</v>
      </c>
      <c r="BE9" s="289"/>
      <c r="BF9" s="289"/>
      <c r="BG9" s="293"/>
      <c r="BH9" s="295" t="s">
        <v>138</v>
      </c>
      <c r="BI9" s="295"/>
      <c r="BJ9" s="295"/>
      <c r="BK9" s="296"/>
      <c r="BL9" s="289" t="s">
        <v>101</v>
      </c>
      <c r="BM9" s="289"/>
      <c r="BN9" s="289"/>
      <c r="BO9" s="293"/>
      <c r="BP9" s="291" t="s">
        <v>162</v>
      </c>
      <c r="BQ9" s="292"/>
      <c r="BR9" s="292"/>
      <c r="BS9" s="292"/>
      <c r="BT9" s="141"/>
      <c r="BU9" s="141"/>
      <c r="BV9" s="141"/>
      <c r="BW9" s="141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</row>
    <row r="10" spans="1:87" s="143" customFormat="1" ht="57" customHeight="1">
      <c r="A10" s="302" t="s">
        <v>85</v>
      </c>
      <c r="B10" s="305" t="s">
        <v>84</v>
      </c>
      <c r="C10" s="305" t="s">
        <v>83</v>
      </c>
      <c r="D10" s="286" t="s">
        <v>91</v>
      </c>
      <c r="E10" s="287"/>
      <c r="F10" s="286" t="s">
        <v>92</v>
      </c>
      <c r="G10" s="287"/>
      <c r="H10" s="286" t="s">
        <v>91</v>
      </c>
      <c r="I10" s="287"/>
      <c r="J10" s="286" t="s">
        <v>92</v>
      </c>
      <c r="K10" s="287"/>
      <c r="L10" s="286" t="s">
        <v>91</v>
      </c>
      <c r="M10" s="287"/>
      <c r="N10" s="286" t="s">
        <v>92</v>
      </c>
      <c r="O10" s="287"/>
      <c r="P10" s="286" t="s">
        <v>91</v>
      </c>
      <c r="Q10" s="287"/>
      <c r="R10" s="286" t="s">
        <v>92</v>
      </c>
      <c r="S10" s="287"/>
      <c r="T10" s="286" t="s">
        <v>91</v>
      </c>
      <c r="U10" s="287"/>
      <c r="V10" s="286" t="s">
        <v>92</v>
      </c>
      <c r="W10" s="287"/>
      <c r="X10" s="286" t="s">
        <v>91</v>
      </c>
      <c r="Y10" s="287"/>
      <c r="Z10" s="286" t="s">
        <v>92</v>
      </c>
      <c r="AA10" s="287"/>
      <c r="AB10" s="286" t="s">
        <v>91</v>
      </c>
      <c r="AC10" s="287"/>
      <c r="AD10" s="286" t="s">
        <v>92</v>
      </c>
      <c r="AE10" s="287"/>
      <c r="AF10" s="286" t="s">
        <v>91</v>
      </c>
      <c r="AG10" s="287"/>
      <c r="AH10" s="286" t="s">
        <v>92</v>
      </c>
      <c r="AI10" s="287"/>
      <c r="AJ10" s="286" t="s">
        <v>91</v>
      </c>
      <c r="AK10" s="287"/>
      <c r="AL10" s="286" t="s">
        <v>92</v>
      </c>
      <c r="AM10" s="287"/>
      <c r="AN10" s="286" t="s">
        <v>91</v>
      </c>
      <c r="AO10" s="287"/>
      <c r="AP10" s="286" t="s">
        <v>92</v>
      </c>
      <c r="AQ10" s="287"/>
      <c r="AR10" s="286" t="s">
        <v>91</v>
      </c>
      <c r="AS10" s="287"/>
      <c r="AT10" s="286" t="s">
        <v>92</v>
      </c>
      <c r="AU10" s="287"/>
      <c r="AV10" s="286" t="s">
        <v>91</v>
      </c>
      <c r="AW10" s="287"/>
      <c r="AX10" s="286" t="s">
        <v>92</v>
      </c>
      <c r="AY10" s="287"/>
      <c r="AZ10" s="286" t="s">
        <v>91</v>
      </c>
      <c r="BA10" s="287"/>
      <c r="BB10" s="286" t="s">
        <v>92</v>
      </c>
      <c r="BC10" s="287"/>
      <c r="BD10" s="286" t="s">
        <v>91</v>
      </c>
      <c r="BE10" s="287"/>
      <c r="BF10" s="286" t="s">
        <v>92</v>
      </c>
      <c r="BG10" s="287"/>
      <c r="BH10" s="286" t="s">
        <v>91</v>
      </c>
      <c r="BI10" s="287"/>
      <c r="BJ10" s="286" t="s">
        <v>92</v>
      </c>
      <c r="BK10" s="287"/>
      <c r="BL10" s="309" t="s">
        <v>91</v>
      </c>
      <c r="BM10" s="310"/>
      <c r="BN10" s="309" t="s">
        <v>92</v>
      </c>
      <c r="BO10" s="310"/>
      <c r="BP10" s="311" t="s">
        <v>91</v>
      </c>
      <c r="BQ10" s="311"/>
      <c r="BR10" s="294" t="s">
        <v>92</v>
      </c>
      <c r="BS10" s="294"/>
      <c r="BT10" s="141"/>
      <c r="BU10" s="141"/>
      <c r="BV10" s="141"/>
      <c r="BW10" s="141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</row>
    <row r="11" spans="1:87" s="143" customFormat="1" ht="16.5" customHeight="1">
      <c r="A11" s="303"/>
      <c r="B11" s="306"/>
      <c r="C11" s="306"/>
      <c r="D11" s="288" t="s">
        <v>82</v>
      </c>
      <c r="E11" s="222" t="s">
        <v>81</v>
      </c>
      <c r="F11" s="288" t="s">
        <v>82</v>
      </c>
      <c r="G11" s="222" t="s">
        <v>81</v>
      </c>
      <c r="H11" s="288" t="s">
        <v>82</v>
      </c>
      <c r="I11" s="222" t="s">
        <v>81</v>
      </c>
      <c r="J11" s="288" t="s">
        <v>82</v>
      </c>
      <c r="K11" s="222" t="s">
        <v>81</v>
      </c>
      <c r="L11" s="288" t="s">
        <v>82</v>
      </c>
      <c r="M11" s="222" t="s">
        <v>81</v>
      </c>
      <c r="N11" s="288" t="s">
        <v>82</v>
      </c>
      <c r="O11" s="222" t="s">
        <v>81</v>
      </c>
      <c r="P11" s="288" t="s">
        <v>82</v>
      </c>
      <c r="Q11" s="222" t="s">
        <v>81</v>
      </c>
      <c r="R11" s="288" t="s">
        <v>82</v>
      </c>
      <c r="S11" s="222" t="s">
        <v>81</v>
      </c>
      <c r="T11" s="288" t="s">
        <v>82</v>
      </c>
      <c r="U11" s="222" t="s">
        <v>81</v>
      </c>
      <c r="V11" s="288" t="s">
        <v>82</v>
      </c>
      <c r="W11" s="222" t="s">
        <v>81</v>
      </c>
      <c r="X11" s="288" t="s">
        <v>82</v>
      </c>
      <c r="Y11" s="222" t="s">
        <v>81</v>
      </c>
      <c r="Z11" s="288" t="s">
        <v>82</v>
      </c>
      <c r="AA11" s="222" t="s">
        <v>81</v>
      </c>
      <c r="AB11" s="288" t="s">
        <v>82</v>
      </c>
      <c r="AC11" s="222" t="s">
        <v>81</v>
      </c>
      <c r="AD11" s="288" t="s">
        <v>82</v>
      </c>
      <c r="AE11" s="222" t="s">
        <v>81</v>
      </c>
      <c r="AF11" s="288" t="s">
        <v>82</v>
      </c>
      <c r="AG11" s="222" t="s">
        <v>81</v>
      </c>
      <c r="AH11" s="288" t="s">
        <v>82</v>
      </c>
      <c r="AI11" s="222" t="s">
        <v>81</v>
      </c>
      <c r="AJ11" s="288" t="s">
        <v>82</v>
      </c>
      <c r="AK11" s="222" t="s">
        <v>81</v>
      </c>
      <c r="AL11" s="288" t="s">
        <v>82</v>
      </c>
      <c r="AM11" s="222" t="s">
        <v>81</v>
      </c>
      <c r="AN11" s="288" t="s">
        <v>82</v>
      </c>
      <c r="AO11" s="222" t="s">
        <v>81</v>
      </c>
      <c r="AP11" s="288" t="s">
        <v>82</v>
      </c>
      <c r="AQ11" s="222" t="s">
        <v>81</v>
      </c>
      <c r="AR11" s="288" t="s">
        <v>82</v>
      </c>
      <c r="AS11" s="222" t="s">
        <v>81</v>
      </c>
      <c r="AT11" s="288" t="s">
        <v>82</v>
      </c>
      <c r="AU11" s="222" t="s">
        <v>81</v>
      </c>
      <c r="AV11" s="288" t="s">
        <v>82</v>
      </c>
      <c r="AW11" s="222" t="s">
        <v>81</v>
      </c>
      <c r="AX11" s="288" t="s">
        <v>82</v>
      </c>
      <c r="AY11" s="222" t="s">
        <v>81</v>
      </c>
      <c r="AZ11" s="288" t="s">
        <v>82</v>
      </c>
      <c r="BA11" s="222" t="s">
        <v>81</v>
      </c>
      <c r="BB11" s="288" t="s">
        <v>82</v>
      </c>
      <c r="BC11" s="222" t="s">
        <v>81</v>
      </c>
      <c r="BD11" s="288" t="s">
        <v>82</v>
      </c>
      <c r="BE11" s="222" t="s">
        <v>81</v>
      </c>
      <c r="BF11" s="288" t="s">
        <v>82</v>
      </c>
      <c r="BG11" s="222" t="s">
        <v>81</v>
      </c>
      <c r="BH11" s="288" t="s">
        <v>82</v>
      </c>
      <c r="BI11" s="222" t="s">
        <v>81</v>
      </c>
      <c r="BJ11" s="288" t="s">
        <v>82</v>
      </c>
      <c r="BK11" s="222" t="s">
        <v>81</v>
      </c>
      <c r="BL11" s="312" t="s">
        <v>82</v>
      </c>
      <c r="BM11" s="234" t="s">
        <v>81</v>
      </c>
      <c r="BN11" s="312" t="s">
        <v>82</v>
      </c>
      <c r="BO11" s="234" t="s">
        <v>81</v>
      </c>
      <c r="BP11" s="308" t="s">
        <v>82</v>
      </c>
      <c r="BQ11" s="242" t="s">
        <v>81</v>
      </c>
      <c r="BR11" s="308" t="s">
        <v>82</v>
      </c>
      <c r="BS11" s="242" t="s">
        <v>81</v>
      </c>
      <c r="BT11" s="144"/>
      <c r="BU11" s="144"/>
      <c r="BV11" s="144"/>
      <c r="BW11" s="144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</row>
    <row r="12" spans="1:87" s="143" customFormat="1" ht="50.25" customHeight="1">
      <c r="A12" s="304"/>
      <c r="B12" s="307"/>
      <c r="C12" s="307"/>
      <c r="D12" s="288"/>
      <c r="E12" s="241" t="s">
        <v>80</v>
      </c>
      <c r="F12" s="288"/>
      <c r="G12" s="241" t="s">
        <v>80</v>
      </c>
      <c r="H12" s="288"/>
      <c r="I12" s="241" t="s">
        <v>80</v>
      </c>
      <c r="J12" s="288"/>
      <c r="K12" s="241" t="s">
        <v>80</v>
      </c>
      <c r="L12" s="288"/>
      <c r="M12" s="241" t="s">
        <v>80</v>
      </c>
      <c r="N12" s="288"/>
      <c r="O12" s="241" t="s">
        <v>80</v>
      </c>
      <c r="P12" s="288"/>
      <c r="Q12" s="241" t="s">
        <v>80</v>
      </c>
      <c r="R12" s="288"/>
      <c r="S12" s="241" t="s">
        <v>80</v>
      </c>
      <c r="T12" s="288"/>
      <c r="U12" s="241" t="s">
        <v>80</v>
      </c>
      <c r="V12" s="288"/>
      <c r="W12" s="241" t="s">
        <v>80</v>
      </c>
      <c r="X12" s="288"/>
      <c r="Y12" s="241" t="s">
        <v>80</v>
      </c>
      <c r="Z12" s="288"/>
      <c r="AA12" s="241" t="s">
        <v>80</v>
      </c>
      <c r="AB12" s="288"/>
      <c r="AC12" s="241" t="s">
        <v>80</v>
      </c>
      <c r="AD12" s="288"/>
      <c r="AE12" s="241" t="s">
        <v>80</v>
      </c>
      <c r="AF12" s="288"/>
      <c r="AG12" s="241" t="s">
        <v>80</v>
      </c>
      <c r="AH12" s="288"/>
      <c r="AI12" s="241" t="s">
        <v>80</v>
      </c>
      <c r="AJ12" s="288"/>
      <c r="AK12" s="241" t="s">
        <v>80</v>
      </c>
      <c r="AL12" s="288"/>
      <c r="AM12" s="241" t="s">
        <v>80</v>
      </c>
      <c r="AN12" s="288"/>
      <c r="AO12" s="241" t="s">
        <v>80</v>
      </c>
      <c r="AP12" s="288"/>
      <c r="AQ12" s="241" t="s">
        <v>80</v>
      </c>
      <c r="AR12" s="288"/>
      <c r="AS12" s="241" t="s">
        <v>80</v>
      </c>
      <c r="AT12" s="288"/>
      <c r="AU12" s="241" t="s">
        <v>80</v>
      </c>
      <c r="AV12" s="288"/>
      <c r="AW12" s="241" t="s">
        <v>80</v>
      </c>
      <c r="AX12" s="288"/>
      <c r="AY12" s="241" t="s">
        <v>80</v>
      </c>
      <c r="AZ12" s="288"/>
      <c r="BA12" s="241" t="s">
        <v>80</v>
      </c>
      <c r="BB12" s="288"/>
      <c r="BC12" s="241" t="s">
        <v>80</v>
      </c>
      <c r="BD12" s="288"/>
      <c r="BE12" s="241" t="s">
        <v>80</v>
      </c>
      <c r="BF12" s="288"/>
      <c r="BG12" s="241" t="s">
        <v>80</v>
      </c>
      <c r="BH12" s="288"/>
      <c r="BI12" s="241" t="s">
        <v>80</v>
      </c>
      <c r="BJ12" s="288"/>
      <c r="BK12" s="241" t="s">
        <v>80</v>
      </c>
      <c r="BL12" s="313"/>
      <c r="BM12" s="246" t="s">
        <v>80</v>
      </c>
      <c r="BN12" s="313"/>
      <c r="BO12" s="246" t="s">
        <v>80</v>
      </c>
      <c r="BP12" s="308"/>
      <c r="BQ12" s="246" t="s">
        <v>80</v>
      </c>
      <c r="BR12" s="308"/>
      <c r="BS12" s="246" t="s">
        <v>80</v>
      </c>
      <c r="BT12" s="141"/>
      <c r="BU12" s="141"/>
      <c r="BV12" s="141"/>
      <c r="BW12" s="141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</row>
    <row r="13" spans="1:87" s="149" customFormat="1" ht="19.5" customHeight="1">
      <c r="A13" s="146">
        <v>1</v>
      </c>
      <c r="B13" s="146">
        <v>2</v>
      </c>
      <c r="C13" s="146">
        <v>3</v>
      </c>
      <c r="D13" s="223">
        <v>4</v>
      </c>
      <c r="E13" s="223">
        <v>5</v>
      </c>
      <c r="F13" s="223"/>
      <c r="G13" s="223"/>
      <c r="H13" s="223">
        <v>4</v>
      </c>
      <c r="I13" s="223">
        <v>5</v>
      </c>
      <c r="J13" s="223"/>
      <c r="K13" s="223"/>
      <c r="L13" s="223">
        <v>4</v>
      </c>
      <c r="M13" s="223">
        <v>5</v>
      </c>
      <c r="N13" s="223"/>
      <c r="O13" s="223"/>
      <c r="P13" s="224">
        <v>4</v>
      </c>
      <c r="Q13" s="224">
        <v>5</v>
      </c>
      <c r="R13" s="224"/>
      <c r="S13" s="224"/>
      <c r="T13" s="224">
        <v>4</v>
      </c>
      <c r="U13" s="224">
        <v>5</v>
      </c>
      <c r="V13" s="224"/>
      <c r="W13" s="224"/>
      <c r="X13" s="224">
        <v>4</v>
      </c>
      <c r="Y13" s="224">
        <v>5</v>
      </c>
      <c r="Z13" s="224"/>
      <c r="AA13" s="224"/>
      <c r="AB13" s="224">
        <v>4</v>
      </c>
      <c r="AC13" s="224">
        <v>5</v>
      </c>
      <c r="AD13" s="224"/>
      <c r="AE13" s="224"/>
      <c r="AF13" s="224">
        <v>4</v>
      </c>
      <c r="AG13" s="224">
        <v>5</v>
      </c>
      <c r="AH13" s="224"/>
      <c r="AI13" s="224"/>
      <c r="AJ13" s="224">
        <v>4</v>
      </c>
      <c r="AK13" s="224">
        <v>5</v>
      </c>
      <c r="AL13" s="224"/>
      <c r="AM13" s="224"/>
      <c r="AN13" s="224">
        <v>4</v>
      </c>
      <c r="AO13" s="224">
        <v>5</v>
      </c>
      <c r="AP13" s="224"/>
      <c r="AQ13" s="224"/>
      <c r="AR13" s="224">
        <v>4</v>
      </c>
      <c r="AS13" s="224">
        <v>5</v>
      </c>
      <c r="AT13" s="224"/>
      <c r="AU13" s="224"/>
      <c r="AV13" s="224">
        <v>4</v>
      </c>
      <c r="AW13" s="224">
        <v>5</v>
      </c>
      <c r="AX13" s="224"/>
      <c r="AY13" s="224"/>
      <c r="AZ13" s="224">
        <v>4</v>
      </c>
      <c r="BA13" s="224">
        <v>5</v>
      </c>
      <c r="BB13" s="224"/>
      <c r="BC13" s="224"/>
      <c r="BD13" s="224">
        <v>4</v>
      </c>
      <c r="BE13" s="224">
        <v>5</v>
      </c>
      <c r="BF13" s="224"/>
      <c r="BG13" s="224"/>
      <c r="BH13" s="224">
        <v>4</v>
      </c>
      <c r="BI13" s="224">
        <v>5</v>
      </c>
      <c r="BJ13" s="224"/>
      <c r="BK13" s="224"/>
      <c r="BL13" s="235">
        <v>98</v>
      </c>
      <c r="BM13" s="235">
        <v>99</v>
      </c>
      <c r="BN13" s="235">
        <v>106</v>
      </c>
      <c r="BO13" s="235">
        <v>107</v>
      </c>
      <c r="BP13" s="207"/>
      <c r="BQ13" s="207"/>
      <c r="BR13" s="208">
        <v>72</v>
      </c>
      <c r="BS13" s="208">
        <v>73</v>
      </c>
      <c r="BT13" s="147"/>
      <c r="BU13" s="147"/>
      <c r="BV13" s="147"/>
      <c r="BW13" s="147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</row>
    <row r="14" spans="1:88" s="152" customFormat="1" ht="53.25" customHeight="1">
      <c r="A14" s="195" t="s">
        <v>79</v>
      </c>
      <c r="B14" s="156">
        <v>210</v>
      </c>
      <c r="C14" s="156" t="s">
        <v>78</v>
      </c>
      <c r="D14" s="125">
        <f aca="true" t="shared" si="0" ref="D14:O14">D15+D16+D17</f>
        <v>444841.42</v>
      </c>
      <c r="E14" s="125">
        <f t="shared" si="0"/>
        <v>0</v>
      </c>
      <c r="F14" s="125">
        <f t="shared" si="0"/>
        <v>0</v>
      </c>
      <c r="G14" s="125">
        <f t="shared" si="0"/>
        <v>0</v>
      </c>
      <c r="H14" s="125">
        <f t="shared" si="0"/>
        <v>411561.87</v>
      </c>
      <c r="I14" s="125">
        <f t="shared" si="0"/>
        <v>0</v>
      </c>
      <c r="J14" s="125">
        <f t="shared" si="0"/>
        <v>0</v>
      </c>
      <c r="K14" s="125">
        <f t="shared" si="0"/>
        <v>0</v>
      </c>
      <c r="L14" s="125">
        <f t="shared" si="0"/>
        <v>33279.55</v>
      </c>
      <c r="M14" s="125">
        <f t="shared" si="0"/>
        <v>0</v>
      </c>
      <c r="N14" s="125">
        <f t="shared" si="0"/>
        <v>0</v>
      </c>
      <c r="O14" s="125">
        <f t="shared" si="0"/>
        <v>0</v>
      </c>
      <c r="P14" s="125">
        <f>T14+X14+AB14+AV14+AF14+AN14+AJ14+AR14</f>
        <v>4375956.64</v>
      </c>
      <c r="Q14" s="125">
        <f>U14+Y14+AC14</f>
        <v>0</v>
      </c>
      <c r="R14" s="125">
        <f>V14+Z14+AD14</f>
        <v>0</v>
      </c>
      <c r="S14" s="125">
        <f>W14+AA14+AE14</f>
        <v>0</v>
      </c>
      <c r="T14" s="267">
        <f>T15+T16+T17</f>
        <v>283961.38</v>
      </c>
      <c r="U14" s="268">
        <f>Y14+AC14</f>
        <v>0</v>
      </c>
      <c r="V14" s="249">
        <f aca="true" t="shared" si="1" ref="V14:AY14">V15+V16+V17</f>
        <v>0</v>
      </c>
      <c r="W14" s="249">
        <f t="shared" si="1"/>
        <v>0</v>
      </c>
      <c r="X14" s="125">
        <f>X15+X16+X17</f>
        <v>1576702.6</v>
      </c>
      <c r="Y14" s="249">
        <f t="shared" si="1"/>
        <v>0</v>
      </c>
      <c r="Z14" s="249">
        <f t="shared" si="1"/>
        <v>0</v>
      </c>
      <c r="AA14" s="249">
        <f t="shared" si="1"/>
        <v>0</v>
      </c>
      <c r="AB14" s="249">
        <f t="shared" si="1"/>
        <v>461.39</v>
      </c>
      <c r="AC14" s="249">
        <f t="shared" si="1"/>
        <v>0</v>
      </c>
      <c r="AD14" s="249">
        <f t="shared" si="1"/>
        <v>0</v>
      </c>
      <c r="AE14" s="249">
        <f t="shared" si="1"/>
        <v>0</v>
      </c>
      <c r="AF14" s="249">
        <f t="shared" si="1"/>
        <v>1020364.4</v>
      </c>
      <c r="AG14" s="249">
        <f t="shared" si="1"/>
        <v>0</v>
      </c>
      <c r="AH14" s="249">
        <f t="shared" si="1"/>
        <v>0</v>
      </c>
      <c r="AI14" s="249">
        <f t="shared" si="1"/>
        <v>0</v>
      </c>
      <c r="AJ14" s="249">
        <f t="shared" si="1"/>
        <v>567264.13</v>
      </c>
      <c r="AK14" s="249">
        <f t="shared" si="1"/>
        <v>0</v>
      </c>
      <c r="AL14" s="249">
        <f t="shared" si="1"/>
        <v>0</v>
      </c>
      <c r="AM14" s="249">
        <f t="shared" si="1"/>
        <v>0</v>
      </c>
      <c r="AN14" s="249">
        <f t="shared" si="1"/>
        <v>550733.29</v>
      </c>
      <c r="AO14" s="249">
        <f t="shared" si="1"/>
        <v>0</v>
      </c>
      <c r="AP14" s="249">
        <f t="shared" si="1"/>
        <v>0</v>
      </c>
      <c r="AQ14" s="249">
        <f t="shared" si="1"/>
        <v>0</v>
      </c>
      <c r="AR14" s="249">
        <f t="shared" si="1"/>
        <v>82755.06</v>
      </c>
      <c r="AS14" s="249">
        <f t="shared" si="1"/>
        <v>0</v>
      </c>
      <c r="AT14" s="249">
        <f t="shared" si="1"/>
        <v>0</v>
      </c>
      <c r="AU14" s="249">
        <f t="shared" si="1"/>
        <v>0</v>
      </c>
      <c r="AV14" s="249">
        <f t="shared" si="1"/>
        <v>293714.39</v>
      </c>
      <c r="AW14" s="249">
        <f t="shared" si="1"/>
        <v>0</v>
      </c>
      <c r="AX14" s="249">
        <f t="shared" si="1"/>
        <v>0</v>
      </c>
      <c r="AY14" s="249">
        <f t="shared" si="1"/>
        <v>0</v>
      </c>
      <c r="AZ14" s="125">
        <f aca="true" t="shared" si="2" ref="AZ14:BO14">AZ15+AZ16+AZ17</f>
        <v>4540.41</v>
      </c>
      <c r="BA14" s="125">
        <f t="shared" si="2"/>
        <v>0</v>
      </c>
      <c r="BB14" s="125">
        <f t="shared" si="2"/>
        <v>0</v>
      </c>
      <c r="BC14" s="125">
        <f t="shared" si="2"/>
        <v>0</v>
      </c>
      <c r="BD14" s="125">
        <f aca="true" t="shared" si="3" ref="BD14:BK14">BD15+BD16+BD17</f>
        <v>21383.84</v>
      </c>
      <c r="BE14" s="125">
        <f t="shared" si="3"/>
        <v>0</v>
      </c>
      <c r="BF14" s="125">
        <f t="shared" si="3"/>
        <v>0</v>
      </c>
      <c r="BG14" s="125">
        <f t="shared" si="3"/>
        <v>0</v>
      </c>
      <c r="BH14" s="125">
        <f t="shared" si="3"/>
        <v>152709.08</v>
      </c>
      <c r="BI14" s="125">
        <f t="shared" si="3"/>
        <v>0</v>
      </c>
      <c r="BJ14" s="125">
        <f t="shared" si="3"/>
        <v>0</v>
      </c>
      <c r="BK14" s="125">
        <f t="shared" si="3"/>
        <v>0</v>
      </c>
      <c r="BL14" s="125">
        <f t="shared" si="2"/>
        <v>0</v>
      </c>
      <c r="BM14" s="125">
        <f t="shared" si="2"/>
        <v>0</v>
      </c>
      <c r="BN14" s="125">
        <f t="shared" si="2"/>
        <v>0</v>
      </c>
      <c r="BO14" s="125">
        <f t="shared" si="2"/>
        <v>0</v>
      </c>
      <c r="BP14" s="125">
        <f>P14+AZ14+BL14+BD14+BH14+D14</f>
        <v>4999431.39</v>
      </c>
      <c r="BQ14" s="125">
        <f aca="true" t="shared" si="4" ref="BQ14:BS29">Q14+BA14+BM14+BE14+BI14+E14</f>
        <v>0</v>
      </c>
      <c r="BR14" s="125">
        <f t="shared" si="4"/>
        <v>0</v>
      </c>
      <c r="BS14" s="125">
        <f t="shared" si="4"/>
        <v>0</v>
      </c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1" t="s">
        <v>0</v>
      </c>
    </row>
    <row r="15" spans="1:88" ht="44.25" customHeight="1">
      <c r="A15" s="196" t="s">
        <v>77</v>
      </c>
      <c r="B15" s="156">
        <v>211</v>
      </c>
      <c r="C15" s="156" t="s">
        <v>76</v>
      </c>
      <c r="D15" s="215">
        <f>H15+L15</f>
        <v>0</v>
      </c>
      <c r="E15" s="215">
        <f aca="true" t="shared" si="5" ref="E15:G17">I15+M15</f>
        <v>0</v>
      </c>
      <c r="F15" s="215">
        <f t="shared" si="5"/>
        <v>0</v>
      </c>
      <c r="G15" s="215">
        <f t="shared" si="5"/>
        <v>0</v>
      </c>
      <c r="H15" s="215">
        <v>0</v>
      </c>
      <c r="I15" s="215">
        <v>0</v>
      </c>
      <c r="J15" s="215">
        <v>0</v>
      </c>
      <c r="K15" s="215">
        <v>0</v>
      </c>
      <c r="L15" s="215">
        <v>0</v>
      </c>
      <c r="M15" s="215">
        <v>0</v>
      </c>
      <c r="N15" s="215">
        <v>0</v>
      </c>
      <c r="O15" s="215">
        <v>0</v>
      </c>
      <c r="P15" s="125">
        <f aca="true" t="shared" si="6" ref="P15:P44">T15+X15+AB15+AV15+AF15+AN15+AJ15+AR15</f>
        <v>0</v>
      </c>
      <c r="Q15" s="125">
        <f aca="true" t="shared" si="7" ref="Q15:Q45">U15+Y15+AC15</f>
        <v>0</v>
      </c>
      <c r="R15" s="125">
        <f aca="true" t="shared" si="8" ref="R15:R45">V15+Z15+AD15</f>
        <v>0</v>
      </c>
      <c r="S15" s="125">
        <f aca="true" t="shared" si="9" ref="S15:S45">W15+AA15+AE15</f>
        <v>0</v>
      </c>
      <c r="T15" s="267">
        <v>0</v>
      </c>
      <c r="U15" s="268">
        <f>Y15+AC15</f>
        <v>0</v>
      </c>
      <c r="V15" s="250">
        <v>0</v>
      </c>
      <c r="W15" s="250">
        <v>0</v>
      </c>
      <c r="X15" s="251"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v>0</v>
      </c>
      <c r="AJ15" s="269"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v>0</v>
      </c>
      <c r="AY15" s="250">
        <v>0</v>
      </c>
      <c r="AZ15" s="237">
        <v>0</v>
      </c>
      <c r="BA15" s="237">
        <v>0</v>
      </c>
      <c r="BB15" s="215">
        <v>0</v>
      </c>
      <c r="BC15" s="215">
        <v>0</v>
      </c>
      <c r="BD15" s="237">
        <v>0</v>
      </c>
      <c r="BE15" s="237">
        <v>0</v>
      </c>
      <c r="BF15" s="215">
        <v>0</v>
      </c>
      <c r="BG15" s="215">
        <v>0</v>
      </c>
      <c r="BH15" s="237">
        <v>0</v>
      </c>
      <c r="BI15" s="237">
        <v>0</v>
      </c>
      <c r="BJ15" s="215">
        <v>0</v>
      </c>
      <c r="BK15" s="215">
        <v>0</v>
      </c>
      <c r="BL15" s="125">
        <v>0</v>
      </c>
      <c r="BM15" s="125">
        <v>0</v>
      </c>
      <c r="BN15" s="215">
        <v>0</v>
      </c>
      <c r="BO15" s="215">
        <v>0</v>
      </c>
      <c r="BP15" s="125">
        <f aca="true" t="shared" si="10" ref="BP15:BS45">P15+AZ15+BL15+BD15+BH15+D15</f>
        <v>0</v>
      </c>
      <c r="BQ15" s="125">
        <f t="shared" si="4"/>
        <v>0</v>
      </c>
      <c r="BR15" s="125">
        <f t="shared" si="4"/>
        <v>0</v>
      </c>
      <c r="BS15" s="125">
        <f t="shared" si="4"/>
        <v>0</v>
      </c>
      <c r="BT15" s="153"/>
      <c r="BU15" s="153"/>
      <c r="BV15" s="153"/>
      <c r="BW15" s="153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3" t="s">
        <v>0</v>
      </c>
    </row>
    <row r="16" spans="1:88" ht="51" customHeight="1">
      <c r="A16" s="196" t="s">
        <v>75</v>
      </c>
      <c r="B16" s="156" t="s">
        <v>74</v>
      </c>
      <c r="C16" s="156" t="s">
        <v>73</v>
      </c>
      <c r="D16" s="215">
        <f aca="true" t="shared" si="11" ref="D16:D44">H16+L16</f>
        <v>20111</v>
      </c>
      <c r="E16" s="215">
        <f t="shared" si="5"/>
        <v>0</v>
      </c>
      <c r="F16" s="215">
        <f t="shared" si="5"/>
        <v>0</v>
      </c>
      <c r="G16" s="215">
        <f t="shared" si="5"/>
        <v>0</v>
      </c>
      <c r="H16" s="125">
        <v>20111</v>
      </c>
      <c r="I16" s="215">
        <v>0</v>
      </c>
      <c r="J16" s="215">
        <v>0</v>
      </c>
      <c r="K16" s="215">
        <v>0</v>
      </c>
      <c r="L16" s="125">
        <v>0</v>
      </c>
      <c r="M16" s="215">
        <v>0</v>
      </c>
      <c r="N16" s="215">
        <v>0</v>
      </c>
      <c r="O16" s="215">
        <v>0</v>
      </c>
      <c r="P16" s="125">
        <f t="shared" si="6"/>
        <v>226167.5</v>
      </c>
      <c r="Q16" s="125">
        <f t="shared" si="7"/>
        <v>0</v>
      </c>
      <c r="R16" s="125">
        <f t="shared" si="8"/>
        <v>0</v>
      </c>
      <c r="S16" s="125">
        <f t="shared" si="9"/>
        <v>0</v>
      </c>
      <c r="T16" s="267">
        <v>0</v>
      </c>
      <c r="U16" s="267">
        <f>Y16+AC16</f>
        <v>0</v>
      </c>
      <c r="V16" s="250">
        <v>0</v>
      </c>
      <c r="W16" s="250">
        <v>0</v>
      </c>
      <c r="X16" s="251">
        <v>135590.1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v>400</v>
      </c>
      <c r="AG16" s="250">
        <v>0</v>
      </c>
      <c r="AH16" s="250">
        <v>0</v>
      </c>
      <c r="AI16" s="250">
        <v>0</v>
      </c>
      <c r="AJ16" s="269">
        <v>25205</v>
      </c>
      <c r="AK16" s="250">
        <v>0</v>
      </c>
      <c r="AL16" s="250">
        <v>0</v>
      </c>
      <c r="AM16" s="250">
        <v>0</v>
      </c>
      <c r="AN16" s="270">
        <v>52770</v>
      </c>
      <c r="AO16" s="250">
        <v>0</v>
      </c>
      <c r="AP16" s="250">
        <v>0</v>
      </c>
      <c r="AQ16" s="250">
        <v>0</v>
      </c>
      <c r="AR16" s="270">
        <v>12202.4</v>
      </c>
      <c r="AS16" s="250">
        <v>0</v>
      </c>
      <c r="AT16" s="250">
        <v>0</v>
      </c>
      <c r="AU16" s="250">
        <v>0</v>
      </c>
      <c r="AV16" s="270">
        <v>0</v>
      </c>
      <c r="AW16" s="250">
        <v>0</v>
      </c>
      <c r="AX16" s="250">
        <v>0</v>
      </c>
      <c r="AY16" s="250">
        <v>0</v>
      </c>
      <c r="AZ16" s="237">
        <v>0</v>
      </c>
      <c r="BA16" s="237">
        <v>0</v>
      </c>
      <c r="BB16" s="215">
        <v>0</v>
      </c>
      <c r="BC16" s="215">
        <v>0</v>
      </c>
      <c r="BD16" s="237">
        <v>0</v>
      </c>
      <c r="BE16" s="237">
        <v>0</v>
      </c>
      <c r="BF16" s="215">
        <v>0</v>
      </c>
      <c r="BG16" s="215">
        <v>0</v>
      </c>
      <c r="BH16" s="237">
        <v>0</v>
      </c>
      <c r="BI16" s="237">
        <v>0</v>
      </c>
      <c r="BJ16" s="215">
        <v>0</v>
      </c>
      <c r="BK16" s="215">
        <v>0</v>
      </c>
      <c r="BL16" s="125">
        <v>0</v>
      </c>
      <c r="BM16" s="125">
        <v>0</v>
      </c>
      <c r="BN16" s="215">
        <v>0</v>
      </c>
      <c r="BO16" s="215">
        <v>0</v>
      </c>
      <c r="BP16" s="125">
        <f t="shared" si="10"/>
        <v>246278.5</v>
      </c>
      <c r="BQ16" s="125">
        <f t="shared" si="4"/>
        <v>0</v>
      </c>
      <c r="BR16" s="125">
        <f t="shared" si="4"/>
        <v>0</v>
      </c>
      <c r="BS16" s="125">
        <f t="shared" si="4"/>
        <v>0</v>
      </c>
      <c r="BT16" s="153"/>
      <c r="BU16" s="153"/>
      <c r="BV16" s="153"/>
      <c r="BW16" s="153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3" t="s">
        <v>0</v>
      </c>
    </row>
    <row r="17" spans="1:88" ht="57" customHeight="1">
      <c r="A17" s="196" t="s">
        <v>72</v>
      </c>
      <c r="B17" s="156">
        <v>213</v>
      </c>
      <c r="C17" s="156" t="s">
        <v>71</v>
      </c>
      <c r="D17" s="215">
        <f t="shared" si="11"/>
        <v>424730.42</v>
      </c>
      <c r="E17" s="215">
        <f t="shared" si="5"/>
        <v>0</v>
      </c>
      <c r="F17" s="215">
        <f t="shared" si="5"/>
        <v>0</v>
      </c>
      <c r="G17" s="215">
        <f t="shared" si="5"/>
        <v>0</v>
      </c>
      <c r="H17" s="125">
        <v>391450.87</v>
      </c>
      <c r="I17" s="215">
        <v>0</v>
      </c>
      <c r="J17" s="215">
        <v>0</v>
      </c>
      <c r="K17" s="215">
        <v>0</v>
      </c>
      <c r="L17" s="125">
        <v>33279.55</v>
      </c>
      <c r="M17" s="215">
        <v>0</v>
      </c>
      <c r="N17" s="215">
        <v>0</v>
      </c>
      <c r="O17" s="215">
        <v>0</v>
      </c>
      <c r="P17" s="125">
        <f t="shared" si="6"/>
        <v>4149789.1399999997</v>
      </c>
      <c r="Q17" s="125">
        <f t="shared" si="7"/>
        <v>0</v>
      </c>
      <c r="R17" s="125">
        <f t="shared" si="8"/>
        <v>0</v>
      </c>
      <c r="S17" s="125">
        <f t="shared" si="9"/>
        <v>0</v>
      </c>
      <c r="T17" s="271">
        <v>283961.38</v>
      </c>
      <c r="U17" s="267">
        <f>Y17+AC17</f>
        <v>0</v>
      </c>
      <c r="V17" s="250">
        <v>0</v>
      </c>
      <c r="W17" s="250">
        <v>0</v>
      </c>
      <c r="X17" s="251">
        <v>1441112.5</v>
      </c>
      <c r="Y17" s="250">
        <v>0</v>
      </c>
      <c r="Z17" s="250">
        <v>0</v>
      </c>
      <c r="AA17" s="250">
        <v>0</v>
      </c>
      <c r="AB17" s="250">
        <v>461.39</v>
      </c>
      <c r="AC17" s="250">
        <v>0</v>
      </c>
      <c r="AD17" s="250">
        <v>0</v>
      </c>
      <c r="AE17" s="250">
        <v>0</v>
      </c>
      <c r="AF17" s="250">
        <v>1019964.4</v>
      </c>
      <c r="AG17" s="250">
        <v>0</v>
      </c>
      <c r="AH17" s="250">
        <v>0</v>
      </c>
      <c r="AI17" s="250">
        <v>0</v>
      </c>
      <c r="AJ17" s="270">
        <v>542059.13</v>
      </c>
      <c r="AK17" s="250">
        <v>0</v>
      </c>
      <c r="AL17" s="250">
        <v>0</v>
      </c>
      <c r="AM17" s="250">
        <v>0</v>
      </c>
      <c r="AN17" s="250">
        <v>497963.29</v>
      </c>
      <c r="AO17" s="250">
        <v>0</v>
      </c>
      <c r="AP17" s="250">
        <v>0</v>
      </c>
      <c r="AQ17" s="250">
        <v>0</v>
      </c>
      <c r="AR17" s="250">
        <v>70552.66</v>
      </c>
      <c r="AS17" s="250">
        <v>0</v>
      </c>
      <c r="AT17" s="250">
        <v>0</v>
      </c>
      <c r="AU17" s="250">
        <v>0</v>
      </c>
      <c r="AV17" s="250">
        <v>293714.39</v>
      </c>
      <c r="AW17" s="250">
        <v>0</v>
      </c>
      <c r="AX17" s="250">
        <v>0</v>
      </c>
      <c r="AY17" s="250">
        <v>0</v>
      </c>
      <c r="AZ17" s="237">
        <v>4540.41</v>
      </c>
      <c r="BA17" s="237">
        <v>0</v>
      </c>
      <c r="BB17" s="215">
        <v>0</v>
      </c>
      <c r="BC17" s="215">
        <v>0</v>
      </c>
      <c r="BD17" s="237">
        <v>21383.84</v>
      </c>
      <c r="BE17" s="237">
        <v>0</v>
      </c>
      <c r="BF17" s="215">
        <v>0</v>
      </c>
      <c r="BG17" s="215">
        <v>0</v>
      </c>
      <c r="BH17" s="237">
        <v>152709.08</v>
      </c>
      <c r="BI17" s="237">
        <v>0</v>
      </c>
      <c r="BJ17" s="215">
        <v>0</v>
      </c>
      <c r="BK17" s="215">
        <v>0</v>
      </c>
      <c r="BL17" s="125">
        <v>0</v>
      </c>
      <c r="BM17" s="125">
        <v>0</v>
      </c>
      <c r="BN17" s="215">
        <v>0</v>
      </c>
      <c r="BO17" s="215">
        <v>0</v>
      </c>
      <c r="BP17" s="125">
        <f t="shared" si="10"/>
        <v>4753152.89</v>
      </c>
      <c r="BQ17" s="125">
        <f t="shared" si="4"/>
        <v>0</v>
      </c>
      <c r="BR17" s="125">
        <f t="shared" si="4"/>
        <v>0</v>
      </c>
      <c r="BS17" s="125">
        <f t="shared" si="4"/>
        <v>0</v>
      </c>
      <c r="BT17" s="153"/>
      <c r="BU17" s="153"/>
      <c r="BV17" s="153"/>
      <c r="BW17" s="153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3" t="s">
        <v>0</v>
      </c>
    </row>
    <row r="18" spans="1:88" s="152" customFormat="1" ht="57" customHeight="1">
      <c r="A18" s="195" t="s">
        <v>70</v>
      </c>
      <c r="B18" s="156">
        <v>220</v>
      </c>
      <c r="C18" s="156" t="s">
        <v>69</v>
      </c>
      <c r="D18" s="125">
        <f aca="true" t="shared" si="12" ref="D18:O18">D19+D20+D21+D22+D23+D25</f>
        <v>0</v>
      </c>
      <c r="E18" s="125">
        <f t="shared" si="12"/>
        <v>0</v>
      </c>
      <c r="F18" s="125">
        <f t="shared" si="12"/>
        <v>0</v>
      </c>
      <c r="G18" s="125">
        <f t="shared" si="12"/>
        <v>0</v>
      </c>
      <c r="H18" s="125">
        <f t="shared" si="12"/>
        <v>0</v>
      </c>
      <c r="I18" s="125">
        <f t="shared" si="12"/>
        <v>0</v>
      </c>
      <c r="J18" s="125">
        <f t="shared" si="12"/>
        <v>0</v>
      </c>
      <c r="K18" s="125">
        <f t="shared" si="12"/>
        <v>0</v>
      </c>
      <c r="L18" s="125">
        <f t="shared" si="12"/>
        <v>0</v>
      </c>
      <c r="M18" s="125">
        <f t="shared" si="12"/>
        <v>0</v>
      </c>
      <c r="N18" s="125">
        <f t="shared" si="12"/>
        <v>0</v>
      </c>
      <c r="O18" s="125">
        <f t="shared" si="12"/>
        <v>0</v>
      </c>
      <c r="P18" s="125">
        <f t="shared" si="6"/>
        <v>1402578.13</v>
      </c>
      <c r="Q18" s="125">
        <f t="shared" si="7"/>
        <v>0</v>
      </c>
      <c r="R18" s="125">
        <f t="shared" si="8"/>
        <v>0</v>
      </c>
      <c r="S18" s="125">
        <f t="shared" si="9"/>
        <v>0</v>
      </c>
      <c r="T18" s="267">
        <f>SUM(T19+T20+T21+T22+T23+T25)</f>
        <v>793725.13</v>
      </c>
      <c r="U18" s="267">
        <f>SUM(U19+U20+U21+U22+U23+U25)</f>
        <v>0</v>
      </c>
      <c r="V18" s="249">
        <f aca="true" t="shared" si="13" ref="V18:AY18">V19+V20+V21+V22+V23+V25</f>
        <v>0</v>
      </c>
      <c r="W18" s="249">
        <f t="shared" si="13"/>
        <v>0</v>
      </c>
      <c r="X18" s="125">
        <f>X19+X20+X21+X22+X23+X25</f>
        <v>135284.35</v>
      </c>
      <c r="Y18" s="249">
        <f t="shared" si="13"/>
        <v>0</v>
      </c>
      <c r="Z18" s="249">
        <f t="shared" si="13"/>
        <v>0</v>
      </c>
      <c r="AA18" s="249">
        <f t="shared" si="13"/>
        <v>0</v>
      </c>
      <c r="AB18" s="249">
        <f t="shared" si="13"/>
        <v>12675.94</v>
      </c>
      <c r="AC18" s="249">
        <f t="shared" si="13"/>
        <v>0</v>
      </c>
      <c r="AD18" s="249">
        <f t="shared" si="13"/>
        <v>0</v>
      </c>
      <c r="AE18" s="249">
        <f t="shared" si="13"/>
        <v>0</v>
      </c>
      <c r="AF18" s="249">
        <f t="shared" si="13"/>
        <v>428858.33999999997</v>
      </c>
      <c r="AG18" s="249">
        <f t="shared" si="13"/>
        <v>0</v>
      </c>
      <c r="AH18" s="249">
        <f t="shared" si="13"/>
        <v>0</v>
      </c>
      <c r="AI18" s="249">
        <f t="shared" si="13"/>
        <v>0</v>
      </c>
      <c r="AJ18" s="249">
        <f t="shared" si="13"/>
        <v>32034.37</v>
      </c>
      <c r="AK18" s="249">
        <f t="shared" si="13"/>
        <v>0</v>
      </c>
      <c r="AL18" s="249">
        <f t="shared" si="13"/>
        <v>0</v>
      </c>
      <c r="AM18" s="249">
        <f t="shared" si="13"/>
        <v>0</v>
      </c>
      <c r="AN18" s="249">
        <f t="shared" si="13"/>
        <v>0</v>
      </c>
      <c r="AO18" s="249">
        <f t="shared" si="13"/>
        <v>0</v>
      </c>
      <c r="AP18" s="249">
        <f t="shared" si="13"/>
        <v>0</v>
      </c>
      <c r="AQ18" s="249">
        <f t="shared" si="13"/>
        <v>0</v>
      </c>
      <c r="AR18" s="249">
        <f t="shared" si="13"/>
        <v>0</v>
      </c>
      <c r="AS18" s="249">
        <f t="shared" si="13"/>
        <v>0</v>
      </c>
      <c r="AT18" s="249">
        <f t="shared" si="13"/>
        <v>0</v>
      </c>
      <c r="AU18" s="249">
        <f t="shared" si="13"/>
        <v>0</v>
      </c>
      <c r="AV18" s="249">
        <f t="shared" si="13"/>
        <v>0</v>
      </c>
      <c r="AW18" s="249">
        <f t="shared" si="13"/>
        <v>0</v>
      </c>
      <c r="AX18" s="249">
        <f t="shared" si="13"/>
        <v>0</v>
      </c>
      <c r="AY18" s="249">
        <f t="shared" si="13"/>
        <v>0</v>
      </c>
      <c r="AZ18" s="125">
        <f aca="true" t="shared" si="14" ref="AZ18:BO18">AZ19+AZ20+AZ21+AZ22+AZ23+AZ25</f>
        <v>0</v>
      </c>
      <c r="BA18" s="125">
        <f t="shared" si="14"/>
        <v>0</v>
      </c>
      <c r="BB18" s="125">
        <f t="shared" si="14"/>
        <v>0</v>
      </c>
      <c r="BC18" s="125">
        <f t="shared" si="14"/>
        <v>0</v>
      </c>
      <c r="BD18" s="125">
        <f aca="true" t="shared" si="15" ref="BD18:BK18">BD19+BD20+BD21+BD22+BD23+BD25</f>
        <v>0</v>
      </c>
      <c r="BE18" s="125">
        <f t="shared" si="15"/>
        <v>0</v>
      </c>
      <c r="BF18" s="125">
        <f t="shared" si="15"/>
        <v>0</v>
      </c>
      <c r="BG18" s="125">
        <f t="shared" si="15"/>
        <v>0</v>
      </c>
      <c r="BH18" s="125">
        <f t="shared" si="15"/>
        <v>0</v>
      </c>
      <c r="BI18" s="125">
        <f t="shared" si="15"/>
        <v>0</v>
      </c>
      <c r="BJ18" s="125">
        <f t="shared" si="15"/>
        <v>0</v>
      </c>
      <c r="BK18" s="125">
        <f t="shared" si="15"/>
        <v>0</v>
      </c>
      <c r="BL18" s="125">
        <f t="shared" si="14"/>
        <v>0</v>
      </c>
      <c r="BM18" s="125">
        <f t="shared" si="14"/>
        <v>0</v>
      </c>
      <c r="BN18" s="125">
        <f t="shared" si="14"/>
        <v>0</v>
      </c>
      <c r="BO18" s="125">
        <f t="shared" si="14"/>
        <v>0</v>
      </c>
      <c r="BP18" s="125">
        <f t="shared" si="10"/>
        <v>1402578.13</v>
      </c>
      <c r="BQ18" s="125">
        <f t="shared" si="4"/>
        <v>0</v>
      </c>
      <c r="BR18" s="125">
        <f t="shared" si="4"/>
        <v>0</v>
      </c>
      <c r="BS18" s="125">
        <f t="shared" si="4"/>
        <v>0</v>
      </c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1" t="s">
        <v>0</v>
      </c>
    </row>
    <row r="19" spans="1:88" s="173" customFormat="1" ht="25.5" customHeight="1">
      <c r="A19" s="197" t="s">
        <v>68</v>
      </c>
      <c r="B19" s="156">
        <v>221</v>
      </c>
      <c r="C19" s="156" t="s">
        <v>67</v>
      </c>
      <c r="D19" s="215">
        <f t="shared" si="11"/>
        <v>0</v>
      </c>
      <c r="E19" s="215">
        <f aca="true" t="shared" si="16" ref="E19:E25">I19+M19</f>
        <v>0</v>
      </c>
      <c r="F19" s="215">
        <f aca="true" t="shared" si="17" ref="F19:F25">J19+N19</f>
        <v>0</v>
      </c>
      <c r="G19" s="215">
        <f aca="true" t="shared" si="18" ref="G19:G25">K19+O19</f>
        <v>0</v>
      </c>
      <c r="H19" s="215">
        <v>0</v>
      </c>
      <c r="I19" s="215">
        <v>0</v>
      </c>
      <c r="J19" s="215">
        <v>0</v>
      </c>
      <c r="K19" s="215">
        <v>0</v>
      </c>
      <c r="L19" s="215">
        <v>0</v>
      </c>
      <c r="M19" s="215">
        <v>0</v>
      </c>
      <c r="N19" s="215">
        <v>0</v>
      </c>
      <c r="O19" s="215">
        <v>0</v>
      </c>
      <c r="P19" s="125">
        <f t="shared" si="6"/>
        <v>413308.76</v>
      </c>
      <c r="Q19" s="125">
        <f t="shared" si="7"/>
        <v>0</v>
      </c>
      <c r="R19" s="125">
        <f t="shared" si="8"/>
        <v>0</v>
      </c>
      <c r="S19" s="125">
        <f t="shared" si="9"/>
        <v>0</v>
      </c>
      <c r="T19" s="272">
        <v>0</v>
      </c>
      <c r="U19" s="267">
        <f>Y19+AC19</f>
        <v>0</v>
      </c>
      <c r="V19" s="250">
        <v>0</v>
      </c>
      <c r="W19" s="250">
        <v>0</v>
      </c>
      <c r="X19" s="251">
        <v>135284.35</v>
      </c>
      <c r="Y19" s="250">
        <v>0</v>
      </c>
      <c r="Z19" s="250">
        <v>0</v>
      </c>
      <c r="AA19" s="250">
        <v>0</v>
      </c>
      <c r="AB19" s="250">
        <v>116.41</v>
      </c>
      <c r="AC19" s="250">
        <v>0</v>
      </c>
      <c r="AD19" s="250">
        <v>0</v>
      </c>
      <c r="AE19" s="250">
        <v>0</v>
      </c>
      <c r="AF19" s="250">
        <v>277908</v>
      </c>
      <c r="AG19" s="250">
        <v>0</v>
      </c>
      <c r="AH19" s="250">
        <v>0</v>
      </c>
      <c r="AI19" s="250">
        <v>0</v>
      </c>
      <c r="AJ19" s="270"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v>0</v>
      </c>
      <c r="AY19" s="250">
        <v>0</v>
      </c>
      <c r="AZ19" s="237">
        <v>0</v>
      </c>
      <c r="BA19" s="237">
        <v>0</v>
      </c>
      <c r="BB19" s="215">
        <v>0</v>
      </c>
      <c r="BC19" s="215">
        <v>0</v>
      </c>
      <c r="BD19" s="237">
        <v>0</v>
      </c>
      <c r="BE19" s="237">
        <v>0</v>
      </c>
      <c r="BF19" s="215">
        <v>0</v>
      </c>
      <c r="BG19" s="215">
        <v>0</v>
      </c>
      <c r="BH19" s="237">
        <v>0</v>
      </c>
      <c r="BI19" s="237">
        <v>0</v>
      </c>
      <c r="BJ19" s="215">
        <v>0</v>
      </c>
      <c r="BK19" s="215">
        <v>0</v>
      </c>
      <c r="BL19" s="125">
        <v>0</v>
      </c>
      <c r="BM19" s="125">
        <v>0</v>
      </c>
      <c r="BN19" s="215">
        <v>0</v>
      </c>
      <c r="BO19" s="215">
        <v>0</v>
      </c>
      <c r="BP19" s="125">
        <f t="shared" si="10"/>
        <v>413308.76</v>
      </c>
      <c r="BQ19" s="125">
        <f t="shared" si="4"/>
        <v>0</v>
      </c>
      <c r="BR19" s="125">
        <f t="shared" si="4"/>
        <v>0</v>
      </c>
      <c r="BS19" s="125">
        <f t="shared" si="4"/>
        <v>0</v>
      </c>
      <c r="BT19" s="153"/>
      <c r="BU19" s="153"/>
      <c r="BV19" s="153"/>
      <c r="BW19" s="153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3" t="s">
        <v>0</v>
      </c>
    </row>
    <row r="20" spans="1:88" s="173" customFormat="1" ht="25.5" customHeight="1">
      <c r="A20" s="197" t="s">
        <v>66</v>
      </c>
      <c r="B20" s="156" t="s">
        <v>65</v>
      </c>
      <c r="C20" s="156" t="s">
        <v>64</v>
      </c>
      <c r="D20" s="215">
        <f t="shared" si="11"/>
        <v>0</v>
      </c>
      <c r="E20" s="215">
        <f t="shared" si="16"/>
        <v>0</v>
      </c>
      <c r="F20" s="215">
        <f t="shared" si="17"/>
        <v>0</v>
      </c>
      <c r="G20" s="215">
        <f t="shared" si="18"/>
        <v>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0</v>
      </c>
      <c r="O20" s="215">
        <v>0</v>
      </c>
      <c r="P20" s="125">
        <f t="shared" si="6"/>
        <v>0</v>
      </c>
      <c r="Q20" s="125">
        <f t="shared" si="7"/>
        <v>0</v>
      </c>
      <c r="R20" s="125">
        <f t="shared" si="8"/>
        <v>0</v>
      </c>
      <c r="S20" s="125">
        <f t="shared" si="9"/>
        <v>0</v>
      </c>
      <c r="T20" s="272">
        <v>0</v>
      </c>
      <c r="U20" s="267">
        <f>Y20+AC20</f>
        <v>0</v>
      </c>
      <c r="V20" s="250">
        <v>0</v>
      </c>
      <c r="W20" s="250">
        <v>0</v>
      </c>
      <c r="X20" s="251"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270"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v>0</v>
      </c>
      <c r="AY20" s="250">
        <v>0</v>
      </c>
      <c r="AZ20" s="237">
        <v>0</v>
      </c>
      <c r="BA20" s="237">
        <v>0</v>
      </c>
      <c r="BB20" s="215">
        <v>0</v>
      </c>
      <c r="BC20" s="215">
        <v>0</v>
      </c>
      <c r="BD20" s="237">
        <v>0</v>
      </c>
      <c r="BE20" s="237">
        <v>0</v>
      </c>
      <c r="BF20" s="215">
        <v>0</v>
      </c>
      <c r="BG20" s="215">
        <v>0</v>
      </c>
      <c r="BH20" s="237">
        <v>0</v>
      </c>
      <c r="BI20" s="237">
        <v>0</v>
      </c>
      <c r="BJ20" s="215">
        <v>0</v>
      </c>
      <c r="BK20" s="215">
        <v>0</v>
      </c>
      <c r="BL20" s="125">
        <v>0</v>
      </c>
      <c r="BM20" s="125">
        <v>0</v>
      </c>
      <c r="BN20" s="215">
        <v>0</v>
      </c>
      <c r="BO20" s="215">
        <v>0</v>
      </c>
      <c r="BP20" s="125">
        <f t="shared" si="10"/>
        <v>0</v>
      </c>
      <c r="BQ20" s="125">
        <f t="shared" si="4"/>
        <v>0</v>
      </c>
      <c r="BR20" s="125">
        <f t="shared" si="4"/>
        <v>0</v>
      </c>
      <c r="BS20" s="125">
        <f t="shared" si="4"/>
        <v>0</v>
      </c>
      <c r="BT20" s="153"/>
      <c r="BU20" s="153"/>
      <c r="BV20" s="153"/>
      <c r="BW20" s="153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3" t="s">
        <v>0</v>
      </c>
    </row>
    <row r="21" spans="1:88" s="173" customFormat="1" ht="25.5" customHeight="1">
      <c r="A21" s="197" t="s">
        <v>63</v>
      </c>
      <c r="B21" s="156">
        <v>223</v>
      </c>
      <c r="C21" s="156" t="s">
        <v>62</v>
      </c>
      <c r="D21" s="215">
        <f t="shared" si="11"/>
        <v>0</v>
      </c>
      <c r="E21" s="215">
        <f t="shared" si="16"/>
        <v>0</v>
      </c>
      <c r="F21" s="215">
        <f t="shared" si="17"/>
        <v>0</v>
      </c>
      <c r="G21" s="215">
        <f t="shared" si="18"/>
        <v>0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125">
        <f t="shared" si="6"/>
        <v>975769.37</v>
      </c>
      <c r="Q21" s="125">
        <f t="shared" si="7"/>
        <v>0</v>
      </c>
      <c r="R21" s="125">
        <f t="shared" si="8"/>
        <v>0</v>
      </c>
      <c r="S21" s="125">
        <f t="shared" si="9"/>
        <v>0</v>
      </c>
      <c r="T21" s="272">
        <v>780225.13</v>
      </c>
      <c r="U21" s="267">
        <f>Y21+AC21</f>
        <v>0</v>
      </c>
      <c r="V21" s="250">
        <v>0</v>
      </c>
      <c r="W21" s="250">
        <v>0</v>
      </c>
      <c r="X21" s="251">
        <v>0</v>
      </c>
      <c r="Y21" s="250">
        <v>0</v>
      </c>
      <c r="Z21" s="250">
        <v>0</v>
      </c>
      <c r="AA21" s="250">
        <v>0</v>
      </c>
      <c r="AB21" s="250">
        <v>12559.53</v>
      </c>
      <c r="AC21" s="250">
        <v>0</v>
      </c>
      <c r="AD21" s="250">
        <v>0</v>
      </c>
      <c r="AE21" s="250">
        <v>0</v>
      </c>
      <c r="AF21" s="250">
        <v>150950.34</v>
      </c>
      <c r="AG21" s="250">
        <v>0</v>
      </c>
      <c r="AH21" s="250">
        <v>0</v>
      </c>
      <c r="AI21" s="250">
        <v>0</v>
      </c>
      <c r="AJ21" s="269">
        <v>32034.37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v>0</v>
      </c>
      <c r="AY21" s="250">
        <v>0</v>
      </c>
      <c r="AZ21" s="237">
        <v>0</v>
      </c>
      <c r="BA21" s="237">
        <v>0</v>
      </c>
      <c r="BB21" s="215">
        <v>0</v>
      </c>
      <c r="BC21" s="215">
        <v>0</v>
      </c>
      <c r="BD21" s="237">
        <v>0</v>
      </c>
      <c r="BE21" s="237">
        <v>0</v>
      </c>
      <c r="BF21" s="215">
        <v>0</v>
      </c>
      <c r="BG21" s="215">
        <v>0</v>
      </c>
      <c r="BH21" s="237">
        <v>0</v>
      </c>
      <c r="BI21" s="237">
        <v>0</v>
      </c>
      <c r="BJ21" s="215">
        <v>0</v>
      </c>
      <c r="BK21" s="215">
        <v>0</v>
      </c>
      <c r="BL21" s="125">
        <v>0</v>
      </c>
      <c r="BM21" s="125">
        <v>0</v>
      </c>
      <c r="BN21" s="215">
        <v>0</v>
      </c>
      <c r="BO21" s="215">
        <v>0</v>
      </c>
      <c r="BP21" s="125">
        <f t="shared" si="10"/>
        <v>975769.37</v>
      </c>
      <c r="BQ21" s="125">
        <f t="shared" si="4"/>
        <v>0</v>
      </c>
      <c r="BR21" s="125">
        <f t="shared" si="4"/>
        <v>0</v>
      </c>
      <c r="BS21" s="125">
        <f t="shared" si="4"/>
        <v>0</v>
      </c>
      <c r="BT21" s="153"/>
      <c r="BU21" s="153"/>
      <c r="BV21" s="153"/>
      <c r="BW21" s="153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3" t="s">
        <v>0</v>
      </c>
    </row>
    <row r="22" spans="1:88" s="189" customFormat="1" ht="40.5" customHeight="1">
      <c r="A22" s="197" t="s">
        <v>61</v>
      </c>
      <c r="B22" s="156" t="s">
        <v>60</v>
      </c>
      <c r="C22" s="156" t="s">
        <v>59</v>
      </c>
      <c r="D22" s="215">
        <f t="shared" si="11"/>
        <v>0</v>
      </c>
      <c r="E22" s="215">
        <f t="shared" si="16"/>
        <v>0</v>
      </c>
      <c r="F22" s="215">
        <f t="shared" si="17"/>
        <v>0</v>
      </c>
      <c r="G22" s="215">
        <f t="shared" si="18"/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125">
        <f t="shared" si="6"/>
        <v>0</v>
      </c>
      <c r="Q22" s="125">
        <f t="shared" si="7"/>
        <v>0</v>
      </c>
      <c r="R22" s="125">
        <f t="shared" si="8"/>
        <v>0</v>
      </c>
      <c r="S22" s="125">
        <f t="shared" si="9"/>
        <v>0</v>
      </c>
      <c r="T22" s="272">
        <v>0</v>
      </c>
      <c r="U22" s="267">
        <f>Y22+AC22</f>
        <v>0</v>
      </c>
      <c r="V22" s="250">
        <v>0</v>
      </c>
      <c r="W22" s="250">
        <v>0</v>
      </c>
      <c r="X22" s="251"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v>0</v>
      </c>
      <c r="AY22" s="250">
        <v>0</v>
      </c>
      <c r="AZ22" s="237">
        <v>0</v>
      </c>
      <c r="BA22" s="237">
        <v>0</v>
      </c>
      <c r="BB22" s="215">
        <v>0</v>
      </c>
      <c r="BC22" s="215">
        <v>0</v>
      </c>
      <c r="BD22" s="237">
        <v>0</v>
      </c>
      <c r="BE22" s="237">
        <v>0</v>
      </c>
      <c r="BF22" s="215">
        <v>0</v>
      </c>
      <c r="BG22" s="215">
        <v>0</v>
      </c>
      <c r="BH22" s="237">
        <v>0</v>
      </c>
      <c r="BI22" s="237">
        <v>0</v>
      </c>
      <c r="BJ22" s="215">
        <v>0</v>
      </c>
      <c r="BK22" s="215">
        <v>0</v>
      </c>
      <c r="BL22" s="125">
        <v>0</v>
      </c>
      <c r="BM22" s="125">
        <v>0</v>
      </c>
      <c r="BN22" s="215">
        <v>0</v>
      </c>
      <c r="BO22" s="215">
        <v>0</v>
      </c>
      <c r="BP22" s="125">
        <f t="shared" si="10"/>
        <v>0</v>
      </c>
      <c r="BQ22" s="125">
        <f t="shared" si="4"/>
        <v>0</v>
      </c>
      <c r="BR22" s="125">
        <f t="shared" si="4"/>
        <v>0</v>
      </c>
      <c r="BS22" s="125">
        <f t="shared" si="4"/>
        <v>0</v>
      </c>
      <c r="BT22" s="153"/>
      <c r="BU22" s="153"/>
      <c r="BV22" s="153"/>
      <c r="BW22" s="153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204" t="s">
        <v>0</v>
      </c>
    </row>
    <row r="23" spans="1:88" s="173" customFormat="1" ht="43.5" customHeight="1">
      <c r="A23" s="197" t="s">
        <v>58</v>
      </c>
      <c r="B23" s="156">
        <v>225</v>
      </c>
      <c r="C23" s="156" t="s">
        <v>57</v>
      </c>
      <c r="D23" s="215">
        <f t="shared" si="11"/>
        <v>0</v>
      </c>
      <c r="E23" s="215">
        <f t="shared" si="16"/>
        <v>0</v>
      </c>
      <c r="F23" s="215">
        <f t="shared" si="17"/>
        <v>0</v>
      </c>
      <c r="G23" s="215">
        <f t="shared" si="18"/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0</v>
      </c>
      <c r="P23" s="125">
        <f t="shared" si="6"/>
        <v>0</v>
      </c>
      <c r="Q23" s="125">
        <f t="shared" si="7"/>
        <v>0</v>
      </c>
      <c r="R23" s="125">
        <f t="shared" si="8"/>
        <v>0</v>
      </c>
      <c r="S23" s="125">
        <f t="shared" si="9"/>
        <v>0</v>
      </c>
      <c r="T23" s="272">
        <v>0</v>
      </c>
      <c r="U23" s="267">
        <v>0</v>
      </c>
      <c r="V23" s="250">
        <v>0</v>
      </c>
      <c r="W23" s="250">
        <v>0</v>
      </c>
      <c r="X23" s="251"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v>0</v>
      </c>
      <c r="AY23" s="250">
        <v>0</v>
      </c>
      <c r="AZ23" s="237">
        <v>0</v>
      </c>
      <c r="BA23" s="237">
        <v>0</v>
      </c>
      <c r="BB23" s="215">
        <v>0</v>
      </c>
      <c r="BC23" s="215">
        <v>0</v>
      </c>
      <c r="BD23" s="237">
        <v>0</v>
      </c>
      <c r="BE23" s="237">
        <v>0</v>
      </c>
      <c r="BF23" s="215">
        <v>0</v>
      </c>
      <c r="BG23" s="215">
        <v>0</v>
      </c>
      <c r="BH23" s="237">
        <v>0</v>
      </c>
      <c r="BI23" s="237">
        <v>0</v>
      </c>
      <c r="BJ23" s="215">
        <v>0</v>
      </c>
      <c r="BK23" s="215">
        <v>0</v>
      </c>
      <c r="BL23" s="125">
        <v>0</v>
      </c>
      <c r="BM23" s="125">
        <v>0</v>
      </c>
      <c r="BN23" s="215">
        <v>0</v>
      </c>
      <c r="BO23" s="215">
        <v>0</v>
      </c>
      <c r="BP23" s="125">
        <f t="shared" si="10"/>
        <v>0</v>
      </c>
      <c r="BQ23" s="125">
        <f t="shared" si="4"/>
        <v>0</v>
      </c>
      <c r="BR23" s="125">
        <f t="shared" si="4"/>
        <v>0</v>
      </c>
      <c r="BS23" s="125">
        <f t="shared" si="4"/>
        <v>0</v>
      </c>
      <c r="BT23" s="153"/>
      <c r="BU23" s="153"/>
      <c r="BV23" s="153"/>
      <c r="BW23" s="153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3" t="s">
        <v>0</v>
      </c>
    </row>
    <row r="24" spans="1:88" s="173" customFormat="1" ht="23.25" customHeight="1">
      <c r="A24" s="197" t="s">
        <v>56</v>
      </c>
      <c r="B24" s="156">
        <v>225</v>
      </c>
      <c r="C24" s="156" t="s">
        <v>55</v>
      </c>
      <c r="D24" s="215">
        <f t="shared" si="11"/>
        <v>0</v>
      </c>
      <c r="E24" s="215">
        <f t="shared" si="16"/>
        <v>0</v>
      </c>
      <c r="F24" s="215">
        <f t="shared" si="17"/>
        <v>0</v>
      </c>
      <c r="G24" s="215">
        <f t="shared" si="18"/>
        <v>0</v>
      </c>
      <c r="H24" s="215">
        <v>0</v>
      </c>
      <c r="I24" s="215">
        <v>0</v>
      </c>
      <c r="J24" s="215">
        <v>0</v>
      </c>
      <c r="K24" s="215">
        <v>0</v>
      </c>
      <c r="L24" s="215">
        <v>0</v>
      </c>
      <c r="M24" s="215">
        <v>0</v>
      </c>
      <c r="N24" s="215">
        <v>0</v>
      </c>
      <c r="O24" s="215">
        <v>0</v>
      </c>
      <c r="P24" s="125">
        <f t="shared" si="6"/>
        <v>0</v>
      </c>
      <c r="Q24" s="125">
        <f t="shared" si="7"/>
        <v>0</v>
      </c>
      <c r="R24" s="125">
        <f t="shared" si="8"/>
        <v>0</v>
      </c>
      <c r="S24" s="125">
        <f t="shared" si="9"/>
        <v>0</v>
      </c>
      <c r="T24" s="272">
        <v>0</v>
      </c>
      <c r="U24" s="267">
        <v>0</v>
      </c>
      <c r="V24" s="250">
        <v>0</v>
      </c>
      <c r="W24" s="250">
        <v>0</v>
      </c>
      <c r="X24" s="251"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v>0</v>
      </c>
      <c r="AY24" s="250">
        <v>0</v>
      </c>
      <c r="AZ24" s="237">
        <v>0</v>
      </c>
      <c r="BA24" s="237">
        <v>0</v>
      </c>
      <c r="BB24" s="215">
        <v>0</v>
      </c>
      <c r="BC24" s="215">
        <v>0</v>
      </c>
      <c r="BD24" s="237">
        <v>0</v>
      </c>
      <c r="BE24" s="237">
        <v>0</v>
      </c>
      <c r="BF24" s="215">
        <v>0</v>
      </c>
      <c r="BG24" s="215">
        <v>0</v>
      </c>
      <c r="BH24" s="237">
        <v>0</v>
      </c>
      <c r="BI24" s="237">
        <v>0</v>
      </c>
      <c r="BJ24" s="215">
        <v>0</v>
      </c>
      <c r="BK24" s="215">
        <v>0</v>
      </c>
      <c r="BL24" s="125">
        <v>0</v>
      </c>
      <c r="BM24" s="125">
        <v>0</v>
      </c>
      <c r="BN24" s="215">
        <v>0</v>
      </c>
      <c r="BO24" s="215">
        <v>0</v>
      </c>
      <c r="BP24" s="125">
        <f t="shared" si="10"/>
        <v>0</v>
      </c>
      <c r="BQ24" s="125">
        <f t="shared" si="4"/>
        <v>0</v>
      </c>
      <c r="BR24" s="125">
        <f t="shared" si="4"/>
        <v>0</v>
      </c>
      <c r="BS24" s="125">
        <f t="shared" si="4"/>
        <v>0</v>
      </c>
      <c r="BT24" s="153"/>
      <c r="BU24" s="153"/>
      <c r="BV24" s="153"/>
      <c r="BW24" s="153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3" t="s">
        <v>0</v>
      </c>
    </row>
    <row r="25" spans="1:88" s="173" customFormat="1" ht="23.25" customHeight="1">
      <c r="A25" s="197" t="s">
        <v>54</v>
      </c>
      <c r="B25" s="156" t="s">
        <v>53</v>
      </c>
      <c r="C25" s="156" t="s">
        <v>52</v>
      </c>
      <c r="D25" s="215">
        <f t="shared" si="11"/>
        <v>0</v>
      </c>
      <c r="E25" s="215">
        <f t="shared" si="16"/>
        <v>0</v>
      </c>
      <c r="F25" s="215">
        <f t="shared" si="17"/>
        <v>0</v>
      </c>
      <c r="G25" s="215">
        <f t="shared" si="18"/>
        <v>0</v>
      </c>
      <c r="H25" s="215">
        <v>0</v>
      </c>
      <c r="I25" s="215">
        <v>0</v>
      </c>
      <c r="J25" s="215">
        <v>0</v>
      </c>
      <c r="K25" s="215">
        <v>0</v>
      </c>
      <c r="L25" s="215">
        <v>0</v>
      </c>
      <c r="M25" s="215">
        <v>0</v>
      </c>
      <c r="N25" s="215">
        <v>0</v>
      </c>
      <c r="O25" s="215">
        <v>0</v>
      </c>
      <c r="P25" s="125">
        <f t="shared" si="6"/>
        <v>13500</v>
      </c>
      <c r="Q25" s="125">
        <f t="shared" si="7"/>
        <v>0</v>
      </c>
      <c r="R25" s="125">
        <f t="shared" si="8"/>
        <v>0</v>
      </c>
      <c r="S25" s="125">
        <f t="shared" si="9"/>
        <v>0</v>
      </c>
      <c r="T25" s="272">
        <v>13500</v>
      </c>
      <c r="U25" s="267">
        <f aca="true" t="shared" si="19" ref="T25:U44">Y25+AC25</f>
        <v>0</v>
      </c>
      <c r="V25" s="250">
        <v>0</v>
      </c>
      <c r="W25" s="250">
        <v>0</v>
      </c>
      <c r="X25" s="251"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v>0</v>
      </c>
      <c r="AY25" s="250">
        <v>0</v>
      </c>
      <c r="AZ25" s="237">
        <v>0</v>
      </c>
      <c r="BA25" s="237">
        <v>0</v>
      </c>
      <c r="BB25" s="215">
        <v>0</v>
      </c>
      <c r="BC25" s="215">
        <v>0</v>
      </c>
      <c r="BD25" s="237">
        <v>0</v>
      </c>
      <c r="BE25" s="237">
        <v>0</v>
      </c>
      <c r="BF25" s="215">
        <v>0</v>
      </c>
      <c r="BG25" s="215">
        <v>0</v>
      </c>
      <c r="BH25" s="237">
        <v>0</v>
      </c>
      <c r="BI25" s="237">
        <v>0</v>
      </c>
      <c r="BJ25" s="215">
        <v>0</v>
      </c>
      <c r="BK25" s="215">
        <v>0</v>
      </c>
      <c r="BL25" s="125">
        <v>0</v>
      </c>
      <c r="BM25" s="125">
        <v>0</v>
      </c>
      <c r="BN25" s="215">
        <v>0</v>
      </c>
      <c r="BO25" s="215">
        <v>0</v>
      </c>
      <c r="BP25" s="125">
        <f t="shared" si="10"/>
        <v>13500</v>
      </c>
      <c r="BQ25" s="125">
        <f t="shared" si="4"/>
        <v>0</v>
      </c>
      <c r="BR25" s="125">
        <f t="shared" si="4"/>
        <v>0</v>
      </c>
      <c r="BS25" s="125">
        <f t="shared" si="4"/>
        <v>0</v>
      </c>
      <c r="BT25" s="153"/>
      <c r="BU25" s="153"/>
      <c r="BV25" s="153"/>
      <c r="BW25" s="153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3" t="s">
        <v>0</v>
      </c>
    </row>
    <row r="26" spans="1:88" s="160" customFormat="1" ht="35.25" customHeight="1">
      <c r="A26" s="198" t="s">
        <v>51</v>
      </c>
      <c r="B26" s="156" t="s">
        <v>50</v>
      </c>
      <c r="C26" s="156" t="s">
        <v>49</v>
      </c>
      <c r="D26" s="125">
        <f aca="true" t="shared" si="20" ref="D26:O26">D27+D28</f>
        <v>42782103.2</v>
      </c>
      <c r="E26" s="125">
        <f t="shared" si="20"/>
        <v>0</v>
      </c>
      <c r="F26" s="125">
        <f t="shared" si="20"/>
        <v>0</v>
      </c>
      <c r="G26" s="125">
        <f t="shared" si="20"/>
        <v>0</v>
      </c>
      <c r="H26" s="125">
        <f t="shared" si="20"/>
        <v>42782103.2</v>
      </c>
      <c r="I26" s="125">
        <f t="shared" si="20"/>
        <v>0</v>
      </c>
      <c r="J26" s="125">
        <f t="shared" si="20"/>
        <v>0</v>
      </c>
      <c r="K26" s="125">
        <f t="shared" si="20"/>
        <v>0</v>
      </c>
      <c r="L26" s="125">
        <f t="shared" si="20"/>
        <v>0</v>
      </c>
      <c r="M26" s="125">
        <f t="shared" si="20"/>
        <v>0</v>
      </c>
      <c r="N26" s="125">
        <f t="shared" si="20"/>
        <v>0</v>
      </c>
      <c r="O26" s="125">
        <f t="shared" si="20"/>
        <v>0</v>
      </c>
      <c r="P26" s="125">
        <f t="shared" si="6"/>
        <v>3056139.61</v>
      </c>
      <c r="Q26" s="125">
        <f t="shared" si="7"/>
        <v>0</v>
      </c>
      <c r="R26" s="125">
        <f t="shared" si="8"/>
        <v>0</v>
      </c>
      <c r="S26" s="125">
        <f t="shared" si="9"/>
        <v>0</v>
      </c>
      <c r="T26" s="271">
        <v>0</v>
      </c>
      <c r="U26" s="267">
        <f t="shared" si="19"/>
        <v>0</v>
      </c>
      <c r="V26" s="249">
        <f aca="true" t="shared" si="21" ref="V26:AY26">V27+V28</f>
        <v>0</v>
      </c>
      <c r="W26" s="249">
        <f t="shared" si="21"/>
        <v>0</v>
      </c>
      <c r="X26" s="125">
        <f>X27+X28</f>
        <v>3056139.61</v>
      </c>
      <c r="Y26" s="249">
        <f t="shared" si="21"/>
        <v>0</v>
      </c>
      <c r="Z26" s="249">
        <f t="shared" si="21"/>
        <v>0</v>
      </c>
      <c r="AA26" s="249">
        <f t="shared" si="21"/>
        <v>0</v>
      </c>
      <c r="AB26" s="249">
        <f t="shared" si="21"/>
        <v>0</v>
      </c>
      <c r="AC26" s="249">
        <f t="shared" si="21"/>
        <v>0</v>
      </c>
      <c r="AD26" s="249">
        <f t="shared" si="21"/>
        <v>0</v>
      </c>
      <c r="AE26" s="249">
        <f t="shared" si="21"/>
        <v>0</v>
      </c>
      <c r="AF26" s="249">
        <f t="shared" si="21"/>
        <v>0</v>
      </c>
      <c r="AG26" s="249">
        <f t="shared" si="21"/>
        <v>0</v>
      </c>
      <c r="AH26" s="249">
        <f t="shared" si="21"/>
        <v>0</v>
      </c>
      <c r="AI26" s="249">
        <f t="shared" si="21"/>
        <v>0</v>
      </c>
      <c r="AJ26" s="249">
        <f t="shared" si="21"/>
        <v>0</v>
      </c>
      <c r="AK26" s="249">
        <f t="shared" si="21"/>
        <v>0</v>
      </c>
      <c r="AL26" s="249">
        <f t="shared" si="21"/>
        <v>0</v>
      </c>
      <c r="AM26" s="249">
        <f t="shared" si="21"/>
        <v>0</v>
      </c>
      <c r="AN26" s="249">
        <f t="shared" si="21"/>
        <v>0</v>
      </c>
      <c r="AO26" s="249">
        <f t="shared" si="21"/>
        <v>0</v>
      </c>
      <c r="AP26" s="249">
        <f t="shared" si="21"/>
        <v>0</v>
      </c>
      <c r="AQ26" s="249">
        <f t="shared" si="21"/>
        <v>0</v>
      </c>
      <c r="AR26" s="249">
        <f t="shared" si="21"/>
        <v>0</v>
      </c>
      <c r="AS26" s="249">
        <f t="shared" si="21"/>
        <v>0</v>
      </c>
      <c r="AT26" s="249">
        <f t="shared" si="21"/>
        <v>0</v>
      </c>
      <c r="AU26" s="249">
        <f t="shared" si="21"/>
        <v>0</v>
      </c>
      <c r="AV26" s="249">
        <f t="shared" si="21"/>
        <v>0</v>
      </c>
      <c r="AW26" s="249">
        <f t="shared" si="21"/>
        <v>0</v>
      </c>
      <c r="AX26" s="249">
        <f t="shared" si="21"/>
        <v>0</v>
      </c>
      <c r="AY26" s="249">
        <f t="shared" si="21"/>
        <v>0</v>
      </c>
      <c r="AZ26" s="125">
        <f aca="true" t="shared" si="22" ref="AZ26:BO26">AZ27+AZ28</f>
        <v>0</v>
      </c>
      <c r="BA26" s="125">
        <f t="shared" si="22"/>
        <v>0</v>
      </c>
      <c r="BB26" s="125">
        <f t="shared" si="22"/>
        <v>0</v>
      </c>
      <c r="BC26" s="125">
        <f t="shared" si="22"/>
        <v>0</v>
      </c>
      <c r="BD26" s="125">
        <f aca="true" t="shared" si="23" ref="BD26:BK26">BD27+BD28</f>
        <v>0</v>
      </c>
      <c r="BE26" s="125">
        <f t="shared" si="23"/>
        <v>0</v>
      </c>
      <c r="BF26" s="125">
        <f t="shared" si="23"/>
        <v>0</v>
      </c>
      <c r="BG26" s="125">
        <f t="shared" si="23"/>
        <v>0</v>
      </c>
      <c r="BH26" s="125">
        <f t="shared" si="23"/>
        <v>0</v>
      </c>
      <c r="BI26" s="125">
        <f t="shared" si="23"/>
        <v>0</v>
      </c>
      <c r="BJ26" s="125">
        <f t="shared" si="23"/>
        <v>0</v>
      </c>
      <c r="BK26" s="125">
        <f t="shared" si="23"/>
        <v>0</v>
      </c>
      <c r="BL26" s="125">
        <f t="shared" si="22"/>
        <v>0</v>
      </c>
      <c r="BM26" s="125">
        <f t="shared" si="22"/>
        <v>0</v>
      </c>
      <c r="BN26" s="125">
        <f t="shared" si="22"/>
        <v>0</v>
      </c>
      <c r="BO26" s="125">
        <f t="shared" si="22"/>
        <v>0</v>
      </c>
      <c r="BP26" s="125">
        <f t="shared" si="10"/>
        <v>45838242.81</v>
      </c>
      <c r="BQ26" s="125">
        <f t="shared" si="4"/>
        <v>0</v>
      </c>
      <c r="BR26" s="125">
        <f t="shared" si="4"/>
        <v>0</v>
      </c>
      <c r="BS26" s="125">
        <f t="shared" si="4"/>
        <v>0</v>
      </c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1"/>
    </row>
    <row r="27" spans="1:88" s="157" customFormat="1" ht="63.75" customHeight="1">
      <c r="A27" s="199" t="s">
        <v>107</v>
      </c>
      <c r="B27" s="156" t="s">
        <v>106</v>
      </c>
      <c r="C27" s="156" t="s">
        <v>46</v>
      </c>
      <c r="D27" s="215">
        <f t="shared" si="11"/>
        <v>42782103.2</v>
      </c>
      <c r="E27" s="215">
        <f aca="true" t="shared" si="24" ref="E27:G28">I27+M27</f>
        <v>0</v>
      </c>
      <c r="F27" s="215">
        <f t="shared" si="24"/>
        <v>0</v>
      </c>
      <c r="G27" s="215">
        <f t="shared" si="24"/>
        <v>0</v>
      </c>
      <c r="H27" s="125">
        <v>42782103.2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f t="shared" si="6"/>
        <v>56924.34</v>
      </c>
      <c r="Q27" s="125">
        <f t="shared" si="7"/>
        <v>0</v>
      </c>
      <c r="R27" s="125">
        <f t="shared" si="8"/>
        <v>0</v>
      </c>
      <c r="S27" s="125">
        <f t="shared" si="9"/>
        <v>0</v>
      </c>
      <c r="T27" s="272">
        <v>0</v>
      </c>
      <c r="U27" s="268">
        <f t="shared" si="19"/>
        <v>0</v>
      </c>
      <c r="V27" s="250">
        <v>0</v>
      </c>
      <c r="W27" s="250">
        <v>0</v>
      </c>
      <c r="X27" s="251">
        <v>56924.34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0</v>
      </c>
      <c r="AM27" s="250">
        <v>0</v>
      </c>
      <c r="AN27" s="250">
        <v>0</v>
      </c>
      <c r="AO27" s="250">
        <v>0</v>
      </c>
      <c r="AP27" s="250">
        <v>0</v>
      </c>
      <c r="AQ27" s="250"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v>0</v>
      </c>
      <c r="AW27" s="250">
        <v>0</v>
      </c>
      <c r="AX27" s="250">
        <v>0</v>
      </c>
      <c r="AY27" s="250">
        <v>0</v>
      </c>
      <c r="AZ27" s="125">
        <v>0</v>
      </c>
      <c r="BA27" s="125">
        <v>0</v>
      </c>
      <c r="BB27" s="125">
        <v>0</v>
      </c>
      <c r="BC27" s="125">
        <v>0</v>
      </c>
      <c r="BD27" s="125">
        <v>0</v>
      </c>
      <c r="BE27" s="125">
        <v>0</v>
      </c>
      <c r="BF27" s="125">
        <v>0</v>
      </c>
      <c r="BG27" s="125">
        <v>0</v>
      </c>
      <c r="BH27" s="125">
        <v>0</v>
      </c>
      <c r="BI27" s="125">
        <v>0</v>
      </c>
      <c r="BJ27" s="125">
        <v>0</v>
      </c>
      <c r="BK27" s="125">
        <v>0</v>
      </c>
      <c r="BL27" s="125">
        <v>0</v>
      </c>
      <c r="BM27" s="125">
        <v>0</v>
      </c>
      <c r="BN27" s="125">
        <v>0</v>
      </c>
      <c r="BO27" s="125">
        <v>0</v>
      </c>
      <c r="BP27" s="125">
        <f t="shared" si="10"/>
        <v>42839027.54000001</v>
      </c>
      <c r="BQ27" s="125">
        <f t="shared" si="4"/>
        <v>0</v>
      </c>
      <c r="BR27" s="125">
        <f t="shared" si="4"/>
        <v>0</v>
      </c>
      <c r="BS27" s="125">
        <f t="shared" si="4"/>
        <v>0</v>
      </c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5"/>
    </row>
    <row r="28" spans="1:88" s="157" customFormat="1" ht="62.25" customHeight="1">
      <c r="A28" s="199" t="s">
        <v>48</v>
      </c>
      <c r="B28" s="156" t="s">
        <v>47</v>
      </c>
      <c r="C28" s="156" t="s">
        <v>108</v>
      </c>
      <c r="D28" s="215">
        <f t="shared" si="11"/>
        <v>0</v>
      </c>
      <c r="E28" s="215">
        <f t="shared" si="24"/>
        <v>0</v>
      </c>
      <c r="F28" s="215">
        <f t="shared" si="24"/>
        <v>0</v>
      </c>
      <c r="G28" s="215">
        <f t="shared" si="24"/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125">
        <f t="shared" si="6"/>
        <v>2999215.27</v>
      </c>
      <c r="Q28" s="125">
        <f t="shared" si="7"/>
        <v>0</v>
      </c>
      <c r="R28" s="125">
        <f t="shared" si="8"/>
        <v>0</v>
      </c>
      <c r="S28" s="125">
        <f t="shared" si="9"/>
        <v>0</v>
      </c>
      <c r="T28" s="269">
        <v>0</v>
      </c>
      <c r="U28" s="268">
        <f t="shared" si="19"/>
        <v>0</v>
      </c>
      <c r="V28" s="250">
        <v>0</v>
      </c>
      <c r="W28" s="250">
        <v>0</v>
      </c>
      <c r="X28" s="251">
        <v>2999215.27</v>
      </c>
      <c r="Y28" s="250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>
        <v>0</v>
      </c>
      <c r="AF28" s="250">
        <v>0</v>
      </c>
      <c r="AG28" s="250">
        <v>0</v>
      </c>
      <c r="AH28" s="250">
        <v>0</v>
      </c>
      <c r="AI28" s="250">
        <v>0</v>
      </c>
      <c r="AJ28" s="250">
        <v>0</v>
      </c>
      <c r="AK28" s="250">
        <v>0</v>
      </c>
      <c r="AL28" s="250">
        <v>0</v>
      </c>
      <c r="AM28" s="250">
        <v>0</v>
      </c>
      <c r="AN28" s="250">
        <v>0</v>
      </c>
      <c r="AO28" s="250">
        <v>0</v>
      </c>
      <c r="AP28" s="250">
        <v>0</v>
      </c>
      <c r="AQ28" s="250"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v>0</v>
      </c>
      <c r="AW28" s="250">
        <v>0</v>
      </c>
      <c r="AX28" s="250">
        <v>0</v>
      </c>
      <c r="AY28" s="250">
        <v>0</v>
      </c>
      <c r="AZ28" s="237">
        <v>0</v>
      </c>
      <c r="BA28" s="237">
        <v>0</v>
      </c>
      <c r="BB28" s="215">
        <v>0</v>
      </c>
      <c r="BC28" s="215">
        <v>0</v>
      </c>
      <c r="BD28" s="237">
        <v>0</v>
      </c>
      <c r="BE28" s="237">
        <v>0</v>
      </c>
      <c r="BF28" s="215">
        <v>0</v>
      </c>
      <c r="BG28" s="215">
        <v>0</v>
      </c>
      <c r="BH28" s="237">
        <v>0</v>
      </c>
      <c r="BI28" s="237">
        <v>0</v>
      </c>
      <c r="BJ28" s="215">
        <v>0</v>
      </c>
      <c r="BK28" s="215">
        <v>0</v>
      </c>
      <c r="BL28" s="125">
        <v>0</v>
      </c>
      <c r="BM28" s="125">
        <v>0</v>
      </c>
      <c r="BN28" s="215">
        <v>0</v>
      </c>
      <c r="BO28" s="215">
        <v>0</v>
      </c>
      <c r="BP28" s="125">
        <f t="shared" si="10"/>
        <v>2999215.27</v>
      </c>
      <c r="BQ28" s="125">
        <f t="shared" si="4"/>
        <v>0</v>
      </c>
      <c r="BR28" s="125">
        <f t="shared" si="4"/>
        <v>0</v>
      </c>
      <c r="BS28" s="125">
        <f t="shared" si="4"/>
        <v>0</v>
      </c>
      <c r="BT28" s="153"/>
      <c r="BU28" s="153"/>
      <c r="BV28" s="153"/>
      <c r="BW28" s="153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5"/>
    </row>
    <row r="29" spans="1:88" s="160" customFormat="1" ht="42" customHeight="1">
      <c r="A29" s="195" t="s">
        <v>45</v>
      </c>
      <c r="B29" s="156" t="s">
        <v>44</v>
      </c>
      <c r="C29" s="156" t="s">
        <v>43</v>
      </c>
      <c r="D29" s="125">
        <f aca="true" t="shared" si="25" ref="D29:O29">D30+D31+D32</f>
        <v>0</v>
      </c>
      <c r="E29" s="125">
        <f t="shared" si="25"/>
        <v>0</v>
      </c>
      <c r="F29" s="125">
        <f t="shared" si="25"/>
        <v>0</v>
      </c>
      <c r="G29" s="125">
        <f t="shared" si="25"/>
        <v>0</v>
      </c>
      <c r="H29" s="125">
        <f t="shared" si="25"/>
        <v>0</v>
      </c>
      <c r="I29" s="125">
        <f t="shared" si="25"/>
        <v>0</v>
      </c>
      <c r="J29" s="125">
        <f t="shared" si="25"/>
        <v>0</v>
      </c>
      <c r="K29" s="125">
        <f t="shared" si="25"/>
        <v>0</v>
      </c>
      <c r="L29" s="125">
        <f t="shared" si="25"/>
        <v>0</v>
      </c>
      <c r="M29" s="125">
        <f t="shared" si="25"/>
        <v>0</v>
      </c>
      <c r="N29" s="125">
        <f t="shared" si="25"/>
        <v>0</v>
      </c>
      <c r="O29" s="125">
        <f t="shared" si="25"/>
        <v>0</v>
      </c>
      <c r="P29" s="125">
        <f t="shared" si="6"/>
        <v>0</v>
      </c>
      <c r="Q29" s="125">
        <f t="shared" si="7"/>
        <v>0</v>
      </c>
      <c r="R29" s="125">
        <f t="shared" si="8"/>
        <v>0</v>
      </c>
      <c r="S29" s="125">
        <f t="shared" si="9"/>
        <v>0</v>
      </c>
      <c r="T29" s="267">
        <f t="shared" si="19"/>
        <v>0</v>
      </c>
      <c r="U29" s="268">
        <f t="shared" si="19"/>
        <v>0</v>
      </c>
      <c r="V29" s="249">
        <f aca="true" t="shared" si="26" ref="V29:AY29">V30+V31+V32</f>
        <v>0</v>
      </c>
      <c r="W29" s="249">
        <f t="shared" si="26"/>
        <v>0</v>
      </c>
      <c r="X29" s="125">
        <f>X30+X31+X32</f>
        <v>0</v>
      </c>
      <c r="Y29" s="249">
        <f t="shared" si="26"/>
        <v>0</v>
      </c>
      <c r="Z29" s="249">
        <f t="shared" si="26"/>
        <v>0</v>
      </c>
      <c r="AA29" s="249">
        <f t="shared" si="26"/>
        <v>0</v>
      </c>
      <c r="AB29" s="249">
        <f t="shared" si="26"/>
        <v>0</v>
      </c>
      <c r="AC29" s="249">
        <f t="shared" si="26"/>
        <v>0</v>
      </c>
      <c r="AD29" s="249">
        <f t="shared" si="26"/>
        <v>0</v>
      </c>
      <c r="AE29" s="249">
        <f t="shared" si="26"/>
        <v>0</v>
      </c>
      <c r="AF29" s="249">
        <f t="shared" si="26"/>
        <v>0</v>
      </c>
      <c r="AG29" s="249">
        <f t="shared" si="26"/>
        <v>0</v>
      </c>
      <c r="AH29" s="249">
        <f t="shared" si="26"/>
        <v>0</v>
      </c>
      <c r="AI29" s="249">
        <f t="shared" si="26"/>
        <v>0</v>
      </c>
      <c r="AJ29" s="249">
        <f t="shared" si="26"/>
        <v>0</v>
      </c>
      <c r="AK29" s="249">
        <f t="shared" si="26"/>
        <v>0</v>
      </c>
      <c r="AL29" s="249">
        <f t="shared" si="26"/>
        <v>0</v>
      </c>
      <c r="AM29" s="249">
        <f t="shared" si="26"/>
        <v>0</v>
      </c>
      <c r="AN29" s="249">
        <f t="shared" si="26"/>
        <v>0</v>
      </c>
      <c r="AO29" s="249">
        <f t="shared" si="26"/>
        <v>0</v>
      </c>
      <c r="AP29" s="249">
        <f t="shared" si="26"/>
        <v>0</v>
      </c>
      <c r="AQ29" s="249">
        <f t="shared" si="26"/>
        <v>0</v>
      </c>
      <c r="AR29" s="249">
        <f t="shared" si="26"/>
        <v>0</v>
      </c>
      <c r="AS29" s="249">
        <f t="shared" si="26"/>
        <v>0</v>
      </c>
      <c r="AT29" s="249">
        <f t="shared" si="26"/>
        <v>0</v>
      </c>
      <c r="AU29" s="249">
        <f t="shared" si="26"/>
        <v>0</v>
      </c>
      <c r="AV29" s="249">
        <f t="shared" si="26"/>
        <v>0</v>
      </c>
      <c r="AW29" s="249">
        <f t="shared" si="26"/>
        <v>0</v>
      </c>
      <c r="AX29" s="249">
        <f t="shared" si="26"/>
        <v>0</v>
      </c>
      <c r="AY29" s="249">
        <f t="shared" si="26"/>
        <v>0</v>
      </c>
      <c r="AZ29" s="125">
        <f aca="true" t="shared" si="27" ref="AZ29:BO29">AZ30+AZ31+AZ32</f>
        <v>0</v>
      </c>
      <c r="BA29" s="125">
        <f t="shared" si="27"/>
        <v>0</v>
      </c>
      <c r="BB29" s="125">
        <f t="shared" si="27"/>
        <v>0</v>
      </c>
      <c r="BC29" s="125">
        <f t="shared" si="27"/>
        <v>0</v>
      </c>
      <c r="BD29" s="125">
        <f aca="true" t="shared" si="28" ref="BD29:BK29">BD30+BD31+BD32</f>
        <v>0</v>
      </c>
      <c r="BE29" s="125">
        <f t="shared" si="28"/>
        <v>0</v>
      </c>
      <c r="BF29" s="125">
        <f t="shared" si="28"/>
        <v>0</v>
      </c>
      <c r="BG29" s="125">
        <f t="shared" si="28"/>
        <v>0</v>
      </c>
      <c r="BH29" s="125">
        <f t="shared" si="28"/>
        <v>0</v>
      </c>
      <c r="BI29" s="125">
        <f t="shared" si="28"/>
        <v>0</v>
      </c>
      <c r="BJ29" s="125">
        <f t="shared" si="28"/>
        <v>0</v>
      </c>
      <c r="BK29" s="125">
        <f t="shared" si="28"/>
        <v>0</v>
      </c>
      <c r="BL29" s="125">
        <f t="shared" si="27"/>
        <v>0</v>
      </c>
      <c r="BM29" s="125">
        <f t="shared" si="27"/>
        <v>0</v>
      </c>
      <c r="BN29" s="125">
        <f t="shared" si="27"/>
        <v>0</v>
      </c>
      <c r="BO29" s="125">
        <f t="shared" si="27"/>
        <v>0</v>
      </c>
      <c r="BP29" s="125">
        <f t="shared" si="10"/>
        <v>0</v>
      </c>
      <c r="BQ29" s="125">
        <f t="shared" si="4"/>
        <v>0</v>
      </c>
      <c r="BR29" s="125">
        <f t="shared" si="4"/>
        <v>0</v>
      </c>
      <c r="BS29" s="125">
        <f t="shared" si="4"/>
        <v>0</v>
      </c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1" t="s">
        <v>0</v>
      </c>
    </row>
    <row r="30" spans="1:88" s="157" customFormat="1" ht="55.5" customHeight="1">
      <c r="A30" s="197" t="s">
        <v>42</v>
      </c>
      <c r="B30" s="156" t="s">
        <v>41</v>
      </c>
      <c r="C30" s="156" t="s">
        <v>40</v>
      </c>
      <c r="D30" s="215">
        <f t="shared" si="11"/>
        <v>0</v>
      </c>
      <c r="E30" s="215">
        <f aca="true" t="shared" si="29" ref="E30:G32">I30+M30</f>
        <v>0</v>
      </c>
      <c r="F30" s="215">
        <f t="shared" si="29"/>
        <v>0</v>
      </c>
      <c r="G30" s="215">
        <f t="shared" si="29"/>
        <v>0</v>
      </c>
      <c r="H30" s="215">
        <v>0</v>
      </c>
      <c r="I30" s="215">
        <v>0</v>
      </c>
      <c r="J30" s="215">
        <v>0</v>
      </c>
      <c r="K30" s="215">
        <v>0</v>
      </c>
      <c r="L30" s="215">
        <v>0</v>
      </c>
      <c r="M30" s="215">
        <v>0</v>
      </c>
      <c r="N30" s="215">
        <v>0</v>
      </c>
      <c r="O30" s="215">
        <v>0</v>
      </c>
      <c r="P30" s="125">
        <f t="shared" si="6"/>
        <v>0</v>
      </c>
      <c r="Q30" s="125">
        <f t="shared" si="7"/>
        <v>0</v>
      </c>
      <c r="R30" s="125">
        <f t="shared" si="8"/>
        <v>0</v>
      </c>
      <c r="S30" s="125">
        <f t="shared" si="9"/>
        <v>0</v>
      </c>
      <c r="T30" s="269">
        <f t="shared" si="19"/>
        <v>0</v>
      </c>
      <c r="U30" s="268">
        <f t="shared" si="19"/>
        <v>0</v>
      </c>
      <c r="V30" s="250">
        <v>0</v>
      </c>
      <c r="W30" s="250">
        <v>0</v>
      </c>
      <c r="X30" s="215">
        <v>0</v>
      </c>
      <c r="Y30" s="250">
        <v>0</v>
      </c>
      <c r="Z30" s="250">
        <v>0</v>
      </c>
      <c r="AA30" s="250">
        <v>0</v>
      </c>
      <c r="AB30" s="250">
        <v>0</v>
      </c>
      <c r="AC30" s="250">
        <v>0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v>0</v>
      </c>
      <c r="AJ30" s="250">
        <v>0</v>
      </c>
      <c r="AK30" s="250">
        <v>0</v>
      </c>
      <c r="AL30" s="250">
        <v>0</v>
      </c>
      <c r="AM30" s="250">
        <v>0</v>
      </c>
      <c r="AN30" s="250">
        <v>0</v>
      </c>
      <c r="AO30" s="250">
        <v>0</v>
      </c>
      <c r="AP30" s="250">
        <v>0</v>
      </c>
      <c r="AQ30" s="250"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v>0</v>
      </c>
      <c r="AW30" s="250">
        <v>0</v>
      </c>
      <c r="AX30" s="250">
        <v>0</v>
      </c>
      <c r="AY30" s="250">
        <v>0</v>
      </c>
      <c r="AZ30" s="237">
        <v>0</v>
      </c>
      <c r="BA30" s="237">
        <v>0</v>
      </c>
      <c r="BB30" s="215">
        <v>0</v>
      </c>
      <c r="BC30" s="215">
        <v>0</v>
      </c>
      <c r="BD30" s="237">
        <v>0</v>
      </c>
      <c r="BE30" s="237">
        <v>0</v>
      </c>
      <c r="BF30" s="215">
        <v>0</v>
      </c>
      <c r="BG30" s="215">
        <v>0</v>
      </c>
      <c r="BH30" s="237">
        <v>0</v>
      </c>
      <c r="BI30" s="237">
        <v>0</v>
      </c>
      <c r="BJ30" s="215">
        <v>0</v>
      </c>
      <c r="BK30" s="215">
        <v>0</v>
      </c>
      <c r="BL30" s="125">
        <v>0</v>
      </c>
      <c r="BM30" s="125">
        <v>0</v>
      </c>
      <c r="BN30" s="215">
        <v>0</v>
      </c>
      <c r="BO30" s="215">
        <v>0</v>
      </c>
      <c r="BP30" s="125">
        <f t="shared" si="10"/>
        <v>0</v>
      </c>
      <c r="BQ30" s="125">
        <f t="shared" si="10"/>
        <v>0</v>
      </c>
      <c r="BR30" s="125">
        <f t="shared" si="10"/>
        <v>0</v>
      </c>
      <c r="BS30" s="125">
        <f t="shared" si="10"/>
        <v>0</v>
      </c>
      <c r="BT30" s="153"/>
      <c r="BU30" s="153"/>
      <c r="BV30" s="153"/>
      <c r="BW30" s="153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5" t="s">
        <v>0</v>
      </c>
    </row>
    <row r="31" spans="1:88" s="157" customFormat="1" ht="45.75" customHeight="1">
      <c r="A31" s="197" t="s">
        <v>39</v>
      </c>
      <c r="B31" s="156" t="s">
        <v>38</v>
      </c>
      <c r="C31" s="156" t="s">
        <v>37</v>
      </c>
      <c r="D31" s="215">
        <f t="shared" si="11"/>
        <v>0</v>
      </c>
      <c r="E31" s="215">
        <f t="shared" si="29"/>
        <v>0</v>
      </c>
      <c r="F31" s="215">
        <f t="shared" si="29"/>
        <v>0</v>
      </c>
      <c r="G31" s="215">
        <f t="shared" si="29"/>
        <v>0</v>
      </c>
      <c r="H31" s="215">
        <v>0</v>
      </c>
      <c r="I31" s="215">
        <v>0</v>
      </c>
      <c r="J31" s="215">
        <v>0</v>
      </c>
      <c r="K31" s="215">
        <v>0</v>
      </c>
      <c r="L31" s="215">
        <v>0</v>
      </c>
      <c r="M31" s="215">
        <v>0</v>
      </c>
      <c r="N31" s="215">
        <v>0</v>
      </c>
      <c r="O31" s="215">
        <v>0</v>
      </c>
      <c r="P31" s="125">
        <f t="shared" si="6"/>
        <v>0</v>
      </c>
      <c r="Q31" s="125">
        <f t="shared" si="7"/>
        <v>0</v>
      </c>
      <c r="R31" s="125">
        <f t="shared" si="8"/>
        <v>0</v>
      </c>
      <c r="S31" s="125">
        <f t="shared" si="9"/>
        <v>0</v>
      </c>
      <c r="T31" s="269">
        <f t="shared" si="19"/>
        <v>0</v>
      </c>
      <c r="U31" s="268">
        <f t="shared" si="19"/>
        <v>0</v>
      </c>
      <c r="V31" s="250">
        <v>0</v>
      </c>
      <c r="W31" s="250">
        <v>0</v>
      </c>
      <c r="X31" s="215">
        <v>0</v>
      </c>
      <c r="Y31" s="250">
        <v>0</v>
      </c>
      <c r="Z31" s="250">
        <v>0</v>
      </c>
      <c r="AA31" s="250">
        <v>0</v>
      </c>
      <c r="AB31" s="250">
        <v>0</v>
      </c>
      <c r="AC31" s="250">
        <v>0</v>
      </c>
      <c r="AD31" s="250">
        <v>0</v>
      </c>
      <c r="AE31" s="250">
        <v>0</v>
      </c>
      <c r="AF31" s="250">
        <v>0</v>
      </c>
      <c r="AG31" s="250">
        <v>0</v>
      </c>
      <c r="AH31" s="250">
        <v>0</v>
      </c>
      <c r="AI31" s="250">
        <v>0</v>
      </c>
      <c r="AJ31" s="250">
        <v>0</v>
      </c>
      <c r="AK31" s="250">
        <v>0</v>
      </c>
      <c r="AL31" s="250">
        <v>0</v>
      </c>
      <c r="AM31" s="250">
        <v>0</v>
      </c>
      <c r="AN31" s="250">
        <v>0</v>
      </c>
      <c r="AO31" s="250">
        <v>0</v>
      </c>
      <c r="AP31" s="250">
        <v>0</v>
      </c>
      <c r="AQ31" s="250"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v>0</v>
      </c>
      <c r="AW31" s="250">
        <v>0</v>
      </c>
      <c r="AX31" s="250">
        <v>0</v>
      </c>
      <c r="AY31" s="250">
        <v>0</v>
      </c>
      <c r="AZ31" s="237">
        <v>0</v>
      </c>
      <c r="BA31" s="237">
        <v>0</v>
      </c>
      <c r="BB31" s="215">
        <v>0</v>
      </c>
      <c r="BC31" s="215">
        <v>0</v>
      </c>
      <c r="BD31" s="237">
        <v>0</v>
      </c>
      <c r="BE31" s="237">
        <v>0</v>
      </c>
      <c r="BF31" s="215">
        <v>0</v>
      </c>
      <c r="BG31" s="215">
        <v>0</v>
      </c>
      <c r="BH31" s="237">
        <v>0</v>
      </c>
      <c r="BI31" s="237">
        <v>0</v>
      </c>
      <c r="BJ31" s="215">
        <v>0</v>
      </c>
      <c r="BK31" s="215">
        <v>0</v>
      </c>
      <c r="BL31" s="125">
        <v>0</v>
      </c>
      <c r="BM31" s="125">
        <v>0</v>
      </c>
      <c r="BN31" s="215">
        <v>0</v>
      </c>
      <c r="BO31" s="215">
        <v>0</v>
      </c>
      <c r="BP31" s="125">
        <f t="shared" si="10"/>
        <v>0</v>
      </c>
      <c r="BQ31" s="125">
        <f t="shared" si="10"/>
        <v>0</v>
      </c>
      <c r="BR31" s="125">
        <f t="shared" si="10"/>
        <v>0</v>
      </c>
      <c r="BS31" s="125">
        <f t="shared" si="10"/>
        <v>0</v>
      </c>
      <c r="BT31" s="153"/>
      <c r="BU31" s="153"/>
      <c r="BV31" s="153"/>
      <c r="BW31" s="153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5" t="s">
        <v>0</v>
      </c>
    </row>
    <row r="32" spans="1:88" s="157" customFormat="1" ht="51.75" customHeight="1">
      <c r="A32" s="197" t="s">
        <v>36</v>
      </c>
      <c r="B32" s="156" t="s">
        <v>35</v>
      </c>
      <c r="C32" s="156" t="s">
        <v>34</v>
      </c>
      <c r="D32" s="215">
        <f t="shared" si="11"/>
        <v>0</v>
      </c>
      <c r="E32" s="215">
        <f t="shared" si="29"/>
        <v>0</v>
      </c>
      <c r="F32" s="215">
        <f t="shared" si="29"/>
        <v>0</v>
      </c>
      <c r="G32" s="215">
        <f t="shared" si="29"/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0</v>
      </c>
      <c r="P32" s="125">
        <f t="shared" si="6"/>
        <v>0</v>
      </c>
      <c r="Q32" s="125">
        <f t="shared" si="7"/>
        <v>0</v>
      </c>
      <c r="R32" s="125">
        <f t="shared" si="8"/>
        <v>0</v>
      </c>
      <c r="S32" s="125">
        <f t="shared" si="9"/>
        <v>0</v>
      </c>
      <c r="T32" s="269">
        <f t="shared" si="19"/>
        <v>0</v>
      </c>
      <c r="U32" s="268">
        <f t="shared" si="19"/>
        <v>0</v>
      </c>
      <c r="V32" s="250">
        <v>0</v>
      </c>
      <c r="W32" s="250">
        <v>0</v>
      </c>
      <c r="X32" s="215">
        <v>0</v>
      </c>
      <c r="Y32" s="250">
        <v>0</v>
      </c>
      <c r="Z32" s="250">
        <v>0</v>
      </c>
      <c r="AA32" s="250">
        <v>0</v>
      </c>
      <c r="AB32" s="250">
        <v>0</v>
      </c>
      <c r="AC32" s="250">
        <v>0</v>
      </c>
      <c r="AD32" s="250">
        <v>0</v>
      </c>
      <c r="AE32" s="250">
        <v>0</v>
      </c>
      <c r="AF32" s="250">
        <v>0</v>
      </c>
      <c r="AG32" s="250">
        <v>0</v>
      </c>
      <c r="AH32" s="250">
        <v>0</v>
      </c>
      <c r="AI32" s="250">
        <v>0</v>
      </c>
      <c r="AJ32" s="250">
        <v>0</v>
      </c>
      <c r="AK32" s="250">
        <v>0</v>
      </c>
      <c r="AL32" s="250">
        <v>0</v>
      </c>
      <c r="AM32" s="250">
        <v>0</v>
      </c>
      <c r="AN32" s="250">
        <v>0</v>
      </c>
      <c r="AO32" s="250">
        <v>0</v>
      </c>
      <c r="AP32" s="250">
        <v>0</v>
      </c>
      <c r="AQ32" s="250"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v>0</v>
      </c>
      <c r="AW32" s="250">
        <v>0</v>
      </c>
      <c r="AX32" s="250">
        <v>0</v>
      </c>
      <c r="AY32" s="250">
        <v>0</v>
      </c>
      <c r="AZ32" s="237">
        <v>0</v>
      </c>
      <c r="BA32" s="237">
        <v>0</v>
      </c>
      <c r="BB32" s="215">
        <v>0</v>
      </c>
      <c r="BC32" s="215">
        <v>0</v>
      </c>
      <c r="BD32" s="237">
        <v>0</v>
      </c>
      <c r="BE32" s="237">
        <v>0</v>
      </c>
      <c r="BF32" s="215">
        <v>0</v>
      </c>
      <c r="BG32" s="215">
        <v>0</v>
      </c>
      <c r="BH32" s="237">
        <v>0</v>
      </c>
      <c r="BI32" s="237">
        <v>0</v>
      </c>
      <c r="BJ32" s="215">
        <v>0</v>
      </c>
      <c r="BK32" s="215">
        <v>0</v>
      </c>
      <c r="BL32" s="125">
        <v>0</v>
      </c>
      <c r="BM32" s="125">
        <v>0</v>
      </c>
      <c r="BN32" s="215">
        <v>0</v>
      </c>
      <c r="BO32" s="215">
        <v>0</v>
      </c>
      <c r="BP32" s="125">
        <f t="shared" si="10"/>
        <v>0</v>
      </c>
      <c r="BQ32" s="125">
        <f t="shared" si="10"/>
        <v>0</v>
      </c>
      <c r="BR32" s="125">
        <f t="shared" si="10"/>
        <v>0</v>
      </c>
      <c r="BS32" s="125">
        <f t="shared" si="10"/>
        <v>0</v>
      </c>
      <c r="BT32" s="153"/>
      <c r="BU32" s="153"/>
      <c r="BV32" s="153"/>
      <c r="BW32" s="153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5"/>
    </row>
    <row r="33" spans="1:88" s="160" customFormat="1" ht="23.25" customHeight="1">
      <c r="A33" s="195" t="s">
        <v>33</v>
      </c>
      <c r="B33" s="156" t="s">
        <v>32</v>
      </c>
      <c r="C33" s="156" t="s">
        <v>31</v>
      </c>
      <c r="D33" s="125">
        <f aca="true" t="shared" si="30" ref="D33:O33">D34</f>
        <v>0</v>
      </c>
      <c r="E33" s="125">
        <f t="shared" si="30"/>
        <v>0</v>
      </c>
      <c r="F33" s="125">
        <f t="shared" si="30"/>
        <v>0</v>
      </c>
      <c r="G33" s="125">
        <f t="shared" si="30"/>
        <v>0</v>
      </c>
      <c r="H33" s="125">
        <f t="shared" si="30"/>
        <v>0</v>
      </c>
      <c r="I33" s="125">
        <f t="shared" si="30"/>
        <v>0</v>
      </c>
      <c r="J33" s="125">
        <f t="shared" si="30"/>
        <v>0</v>
      </c>
      <c r="K33" s="125">
        <f t="shared" si="30"/>
        <v>0</v>
      </c>
      <c r="L33" s="125">
        <f t="shared" si="30"/>
        <v>0</v>
      </c>
      <c r="M33" s="125">
        <f t="shared" si="30"/>
        <v>0</v>
      </c>
      <c r="N33" s="125">
        <f t="shared" si="30"/>
        <v>0</v>
      </c>
      <c r="O33" s="125">
        <f t="shared" si="30"/>
        <v>0</v>
      </c>
      <c r="P33" s="125">
        <f t="shared" si="6"/>
        <v>704829</v>
      </c>
      <c r="Q33" s="125">
        <f t="shared" si="7"/>
        <v>0</v>
      </c>
      <c r="R33" s="125">
        <f t="shared" si="8"/>
        <v>0</v>
      </c>
      <c r="S33" s="125">
        <v>0</v>
      </c>
      <c r="T33" s="267">
        <v>0</v>
      </c>
      <c r="U33" s="268">
        <f t="shared" si="19"/>
        <v>0</v>
      </c>
      <c r="V33" s="249">
        <f aca="true" t="shared" si="31" ref="V33:AY33">V34</f>
        <v>0</v>
      </c>
      <c r="W33" s="249">
        <f t="shared" si="31"/>
        <v>0</v>
      </c>
      <c r="X33" s="125">
        <f>X34</f>
        <v>704829</v>
      </c>
      <c r="Y33" s="249">
        <f t="shared" si="31"/>
        <v>0</v>
      </c>
      <c r="Z33" s="249">
        <f t="shared" si="31"/>
        <v>0</v>
      </c>
      <c r="AA33" s="249">
        <f t="shared" si="31"/>
        <v>0</v>
      </c>
      <c r="AB33" s="249">
        <f t="shared" si="31"/>
        <v>0</v>
      </c>
      <c r="AC33" s="249">
        <f t="shared" si="31"/>
        <v>0</v>
      </c>
      <c r="AD33" s="249">
        <f t="shared" si="31"/>
        <v>0</v>
      </c>
      <c r="AE33" s="249">
        <f t="shared" si="31"/>
        <v>0</v>
      </c>
      <c r="AF33" s="249">
        <f t="shared" si="31"/>
        <v>0</v>
      </c>
      <c r="AG33" s="249">
        <f t="shared" si="31"/>
        <v>0</v>
      </c>
      <c r="AH33" s="249">
        <f t="shared" si="31"/>
        <v>0</v>
      </c>
      <c r="AI33" s="249">
        <f t="shared" si="31"/>
        <v>0</v>
      </c>
      <c r="AJ33" s="249">
        <f t="shared" si="31"/>
        <v>0</v>
      </c>
      <c r="AK33" s="249">
        <f t="shared" si="31"/>
        <v>0</v>
      </c>
      <c r="AL33" s="249">
        <f t="shared" si="31"/>
        <v>0</v>
      </c>
      <c r="AM33" s="249">
        <f t="shared" si="31"/>
        <v>0</v>
      </c>
      <c r="AN33" s="249">
        <f t="shared" si="31"/>
        <v>0</v>
      </c>
      <c r="AO33" s="249">
        <f t="shared" si="31"/>
        <v>0</v>
      </c>
      <c r="AP33" s="249">
        <f t="shared" si="31"/>
        <v>0</v>
      </c>
      <c r="AQ33" s="249">
        <f t="shared" si="31"/>
        <v>0</v>
      </c>
      <c r="AR33" s="249">
        <f t="shared" si="31"/>
        <v>0</v>
      </c>
      <c r="AS33" s="249">
        <f t="shared" si="31"/>
        <v>0</v>
      </c>
      <c r="AT33" s="249">
        <f t="shared" si="31"/>
        <v>0</v>
      </c>
      <c r="AU33" s="249">
        <f t="shared" si="31"/>
        <v>0</v>
      </c>
      <c r="AV33" s="249">
        <f t="shared" si="31"/>
        <v>0</v>
      </c>
      <c r="AW33" s="249">
        <f t="shared" si="31"/>
        <v>0</v>
      </c>
      <c r="AX33" s="249">
        <f t="shared" si="31"/>
        <v>0</v>
      </c>
      <c r="AY33" s="249">
        <f t="shared" si="31"/>
        <v>0</v>
      </c>
      <c r="AZ33" s="125">
        <f aca="true" t="shared" si="32" ref="AZ33:BO33">AZ34</f>
        <v>0</v>
      </c>
      <c r="BA33" s="125">
        <f t="shared" si="32"/>
        <v>0</v>
      </c>
      <c r="BB33" s="125">
        <f t="shared" si="32"/>
        <v>0</v>
      </c>
      <c r="BC33" s="125">
        <f t="shared" si="32"/>
        <v>0</v>
      </c>
      <c r="BD33" s="125">
        <f t="shared" si="32"/>
        <v>0</v>
      </c>
      <c r="BE33" s="125">
        <f t="shared" si="32"/>
        <v>0</v>
      </c>
      <c r="BF33" s="125">
        <f t="shared" si="32"/>
        <v>0</v>
      </c>
      <c r="BG33" s="125">
        <f t="shared" si="32"/>
        <v>0</v>
      </c>
      <c r="BH33" s="125">
        <f t="shared" si="32"/>
        <v>0</v>
      </c>
      <c r="BI33" s="125">
        <f t="shared" si="32"/>
        <v>0</v>
      </c>
      <c r="BJ33" s="125">
        <f t="shared" si="32"/>
        <v>0</v>
      </c>
      <c r="BK33" s="125">
        <f t="shared" si="32"/>
        <v>0</v>
      </c>
      <c r="BL33" s="125">
        <f t="shared" si="32"/>
        <v>0</v>
      </c>
      <c r="BM33" s="125">
        <f t="shared" si="32"/>
        <v>0</v>
      </c>
      <c r="BN33" s="125">
        <f t="shared" si="32"/>
        <v>0</v>
      </c>
      <c r="BO33" s="125">
        <f t="shared" si="32"/>
        <v>0</v>
      </c>
      <c r="BP33" s="125">
        <f t="shared" si="10"/>
        <v>704829</v>
      </c>
      <c r="BQ33" s="125">
        <f t="shared" si="10"/>
        <v>0</v>
      </c>
      <c r="BR33" s="125">
        <f t="shared" si="10"/>
        <v>0</v>
      </c>
      <c r="BS33" s="125">
        <f t="shared" si="10"/>
        <v>0</v>
      </c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1" t="s">
        <v>0</v>
      </c>
    </row>
    <row r="34" spans="1:88" s="157" customFormat="1" ht="23.25" customHeight="1">
      <c r="A34" s="197" t="s">
        <v>30</v>
      </c>
      <c r="B34" s="156" t="s">
        <v>29</v>
      </c>
      <c r="C34" s="156" t="s">
        <v>28</v>
      </c>
      <c r="D34" s="215">
        <f t="shared" si="11"/>
        <v>0</v>
      </c>
      <c r="E34" s="215">
        <f>I34+M34</f>
        <v>0</v>
      </c>
      <c r="F34" s="215">
        <f>J34+N34</f>
        <v>0</v>
      </c>
      <c r="G34" s="215">
        <f>K34+O34</f>
        <v>0</v>
      </c>
      <c r="H34" s="125">
        <v>0</v>
      </c>
      <c r="I34" s="215">
        <v>0</v>
      </c>
      <c r="J34" s="215">
        <v>0</v>
      </c>
      <c r="K34" s="215">
        <v>0</v>
      </c>
      <c r="L34" s="125">
        <v>0</v>
      </c>
      <c r="M34" s="215">
        <v>0</v>
      </c>
      <c r="N34" s="215">
        <v>0</v>
      </c>
      <c r="O34" s="215">
        <v>0</v>
      </c>
      <c r="P34" s="125">
        <f t="shared" si="6"/>
        <v>704829</v>
      </c>
      <c r="Q34" s="125">
        <f t="shared" si="7"/>
        <v>0</v>
      </c>
      <c r="R34" s="125">
        <f t="shared" si="8"/>
        <v>0</v>
      </c>
      <c r="S34" s="125">
        <v>0</v>
      </c>
      <c r="T34" s="269">
        <v>0</v>
      </c>
      <c r="U34" s="268">
        <f t="shared" si="19"/>
        <v>0</v>
      </c>
      <c r="V34" s="250">
        <v>0</v>
      </c>
      <c r="W34" s="250">
        <v>0</v>
      </c>
      <c r="X34" s="251">
        <v>704829</v>
      </c>
      <c r="Y34" s="250">
        <v>0</v>
      </c>
      <c r="Z34" s="250">
        <v>0</v>
      </c>
      <c r="AA34" s="250">
        <v>0</v>
      </c>
      <c r="AB34" s="250">
        <v>0</v>
      </c>
      <c r="AC34" s="250">
        <v>0</v>
      </c>
      <c r="AD34" s="250">
        <v>0</v>
      </c>
      <c r="AE34" s="250">
        <v>0</v>
      </c>
      <c r="AF34" s="250">
        <v>0</v>
      </c>
      <c r="AG34" s="250">
        <v>0</v>
      </c>
      <c r="AH34" s="250">
        <v>0</v>
      </c>
      <c r="AI34" s="250">
        <v>0</v>
      </c>
      <c r="AJ34" s="250">
        <v>0</v>
      </c>
      <c r="AK34" s="250">
        <v>0</v>
      </c>
      <c r="AL34" s="250">
        <v>0</v>
      </c>
      <c r="AM34" s="250">
        <v>0</v>
      </c>
      <c r="AN34" s="250">
        <v>0</v>
      </c>
      <c r="AO34" s="250">
        <v>0</v>
      </c>
      <c r="AP34" s="250">
        <v>0</v>
      </c>
      <c r="AQ34" s="250"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v>0</v>
      </c>
      <c r="AW34" s="250">
        <v>0</v>
      </c>
      <c r="AX34" s="250">
        <v>0</v>
      </c>
      <c r="AY34" s="250">
        <v>0</v>
      </c>
      <c r="AZ34" s="237">
        <v>0</v>
      </c>
      <c r="BA34" s="237">
        <v>0</v>
      </c>
      <c r="BB34" s="215">
        <v>0</v>
      </c>
      <c r="BC34" s="215">
        <v>0</v>
      </c>
      <c r="BD34" s="237">
        <v>0</v>
      </c>
      <c r="BE34" s="237">
        <v>0</v>
      </c>
      <c r="BF34" s="215">
        <v>0</v>
      </c>
      <c r="BG34" s="215">
        <v>0</v>
      </c>
      <c r="BH34" s="237">
        <v>0</v>
      </c>
      <c r="BI34" s="237">
        <v>0</v>
      </c>
      <c r="BJ34" s="215">
        <v>0</v>
      </c>
      <c r="BK34" s="215">
        <v>0</v>
      </c>
      <c r="BL34" s="125">
        <v>0</v>
      </c>
      <c r="BM34" s="125">
        <v>0</v>
      </c>
      <c r="BN34" s="215">
        <v>0</v>
      </c>
      <c r="BO34" s="215">
        <v>0</v>
      </c>
      <c r="BP34" s="125">
        <f t="shared" si="10"/>
        <v>704829</v>
      </c>
      <c r="BQ34" s="125">
        <f t="shared" si="10"/>
        <v>0</v>
      </c>
      <c r="BR34" s="125">
        <f t="shared" si="10"/>
        <v>0</v>
      </c>
      <c r="BS34" s="125">
        <f t="shared" si="10"/>
        <v>0</v>
      </c>
      <c r="BT34" s="153"/>
      <c r="BU34" s="153"/>
      <c r="BV34" s="153"/>
      <c r="BW34" s="153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5" t="s">
        <v>0</v>
      </c>
    </row>
    <row r="35" spans="1:88" s="160" customFormat="1" ht="37.5" customHeight="1">
      <c r="A35" s="195" t="s">
        <v>27</v>
      </c>
      <c r="B35" s="156">
        <v>310</v>
      </c>
      <c r="C35" s="156" t="s">
        <v>4</v>
      </c>
      <c r="D35" s="125">
        <f aca="true" t="shared" si="33" ref="D35:O35">D36+D37</f>
        <v>0</v>
      </c>
      <c r="E35" s="125">
        <f t="shared" si="33"/>
        <v>0</v>
      </c>
      <c r="F35" s="125">
        <f t="shared" si="33"/>
        <v>0</v>
      </c>
      <c r="G35" s="125">
        <f t="shared" si="33"/>
        <v>0</v>
      </c>
      <c r="H35" s="125">
        <f t="shared" si="33"/>
        <v>0</v>
      </c>
      <c r="I35" s="125">
        <f t="shared" si="33"/>
        <v>0</v>
      </c>
      <c r="J35" s="125">
        <f t="shared" si="33"/>
        <v>0</v>
      </c>
      <c r="K35" s="125">
        <f t="shared" si="33"/>
        <v>0</v>
      </c>
      <c r="L35" s="125">
        <f t="shared" si="33"/>
        <v>0</v>
      </c>
      <c r="M35" s="125">
        <f t="shared" si="33"/>
        <v>0</v>
      </c>
      <c r="N35" s="125">
        <f t="shared" si="33"/>
        <v>0</v>
      </c>
      <c r="O35" s="125">
        <f t="shared" si="33"/>
        <v>0</v>
      </c>
      <c r="P35" s="125">
        <f t="shared" si="6"/>
        <v>22469.65</v>
      </c>
      <c r="Q35" s="125">
        <f t="shared" si="7"/>
        <v>0</v>
      </c>
      <c r="R35" s="125">
        <f t="shared" si="8"/>
        <v>0</v>
      </c>
      <c r="S35" s="125">
        <f t="shared" si="9"/>
        <v>0</v>
      </c>
      <c r="T35" s="267">
        <f>SUM(T36+T37)</f>
        <v>0</v>
      </c>
      <c r="U35" s="268">
        <f>SUM(U36+U37)</f>
        <v>0</v>
      </c>
      <c r="V35" s="249">
        <f aca="true" t="shared" si="34" ref="V35:AY35">V36+V37</f>
        <v>0</v>
      </c>
      <c r="W35" s="249">
        <f t="shared" si="34"/>
        <v>0</v>
      </c>
      <c r="X35" s="125">
        <f>X36+X37</f>
        <v>22469.65</v>
      </c>
      <c r="Y35" s="249">
        <f t="shared" si="34"/>
        <v>0</v>
      </c>
      <c r="Z35" s="249">
        <f t="shared" si="34"/>
        <v>0</v>
      </c>
      <c r="AA35" s="249">
        <f t="shared" si="34"/>
        <v>0</v>
      </c>
      <c r="AB35" s="249">
        <f t="shared" si="34"/>
        <v>0</v>
      </c>
      <c r="AC35" s="249">
        <f t="shared" si="34"/>
        <v>0</v>
      </c>
      <c r="AD35" s="249">
        <f t="shared" si="34"/>
        <v>0</v>
      </c>
      <c r="AE35" s="249">
        <f t="shared" si="34"/>
        <v>0</v>
      </c>
      <c r="AF35" s="249">
        <f t="shared" si="34"/>
        <v>0</v>
      </c>
      <c r="AG35" s="249">
        <f t="shared" si="34"/>
        <v>0</v>
      </c>
      <c r="AH35" s="249">
        <f t="shared" si="34"/>
        <v>0</v>
      </c>
      <c r="AI35" s="249">
        <f t="shared" si="34"/>
        <v>0</v>
      </c>
      <c r="AJ35" s="249">
        <f t="shared" si="34"/>
        <v>0</v>
      </c>
      <c r="AK35" s="249">
        <f t="shared" si="34"/>
        <v>0</v>
      </c>
      <c r="AL35" s="249">
        <f t="shared" si="34"/>
        <v>0</v>
      </c>
      <c r="AM35" s="249">
        <f t="shared" si="34"/>
        <v>0</v>
      </c>
      <c r="AN35" s="249">
        <f t="shared" si="34"/>
        <v>0</v>
      </c>
      <c r="AO35" s="249">
        <f t="shared" si="34"/>
        <v>0</v>
      </c>
      <c r="AP35" s="249">
        <f t="shared" si="34"/>
        <v>0</v>
      </c>
      <c r="AQ35" s="249">
        <f t="shared" si="34"/>
        <v>0</v>
      </c>
      <c r="AR35" s="249">
        <f t="shared" si="34"/>
        <v>0</v>
      </c>
      <c r="AS35" s="249">
        <f t="shared" si="34"/>
        <v>0</v>
      </c>
      <c r="AT35" s="249">
        <f t="shared" si="34"/>
        <v>0</v>
      </c>
      <c r="AU35" s="249">
        <f t="shared" si="34"/>
        <v>0</v>
      </c>
      <c r="AV35" s="249">
        <f t="shared" si="34"/>
        <v>0</v>
      </c>
      <c r="AW35" s="249">
        <f t="shared" si="34"/>
        <v>0</v>
      </c>
      <c r="AX35" s="249">
        <f t="shared" si="34"/>
        <v>0</v>
      </c>
      <c r="AY35" s="249">
        <f t="shared" si="34"/>
        <v>0</v>
      </c>
      <c r="AZ35" s="125">
        <f aca="true" t="shared" si="35" ref="AZ35:BO35">AZ36+AZ37</f>
        <v>0</v>
      </c>
      <c r="BA35" s="125">
        <f t="shared" si="35"/>
        <v>0</v>
      </c>
      <c r="BB35" s="125">
        <f t="shared" si="35"/>
        <v>0</v>
      </c>
      <c r="BC35" s="125">
        <f t="shared" si="35"/>
        <v>0</v>
      </c>
      <c r="BD35" s="125">
        <f aca="true" t="shared" si="36" ref="BD35:BK35">BD36+BD37</f>
        <v>0</v>
      </c>
      <c r="BE35" s="125">
        <f t="shared" si="36"/>
        <v>0</v>
      </c>
      <c r="BF35" s="125">
        <f t="shared" si="36"/>
        <v>0</v>
      </c>
      <c r="BG35" s="125">
        <f t="shared" si="36"/>
        <v>0</v>
      </c>
      <c r="BH35" s="125">
        <f t="shared" si="36"/>
        <v>0</v>
      </c>
      <c r="BI35" s="125">
        <f t="shared" si="36"/>
        <v>0</v>
      </c>
      <c r="BJ35" s="125">
        <f t="shared" si="36"/>
        <v>0</v>
      </c>
      <c r="BK35" s="125">
        <f t="shared" si="36"/>
        <v>0</v>
      </c>
      <c r="BL35" s="125">
        <f t="shared" si="35"/>
        <v>0</v>
      </c>
      <c r="BM35" s="125">
        <f t="shared" si="35"/>
        <v>0</v>
      </c>
      <c r="BN35" s="125">
        <f t="shared" si="35"/>
        <v>0</v>
      </c>
      <c r="BO35" s="125">
        <f t="shared" si="35"/>
        <v>0</v>
      </c>
      <c r="BP35" s="125">
        <f t="shared" si="10"/>
        <v>22469.65</v>
      </c>
      <c r="BQ35" s="125">
        <f t="shared" si="10"/>
        <v>0</v>
      </c>
      <c r="BR35" s="125">
        <f t="shared" si="10"/>
        <v>0</v>
      </c>
      <c r="BS35" s="125">
        <f t="shared" si="10"/>
        <v>0</v>
      </c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1" t="s">
        <v>0</v>
      </c>
    </row>
    <row r="36" spans="1:88" s="157" customFormat="1" ht="34.5" customHeight="1">
      <c r="A36" s="197" t="s">
        <v>26</v>
      </c>
      <c r="B36" s="156" t="s">
        <v>25</v>
      </c>
      <c r="C36" s="156" t="s">
        <v>24</v>
      </c>
      <c r="D36" s="215">
        <f t="shared" si="11"/>
        <v>0</v>
      </c>
      <c r="E36" s="215">
        <f aca="true" t="shared" si="37" ref="E36:G37">I36+M36</f>
        <v>0</v>
      </c>
      <c r="F36" s="215">
        <f t="shared" si="37"/>
        <v>0</v>
      </c>
      <c r="G36" s="215">
        <f t="shared" si="37"/>
        <v>0</v>
      </c>
      <c r="H36" s="125">
        <v>0</v>
      </c>
      <c r="I36" s="215">
        <v>0</v>
      </c>
      <c r="J36" s="215">
        <v>0</v>
      </c>
      <c r="K36" s="215">
        <v>0</v>
      </c>
      <c r="L36" s="125">
        <v>0</v>
      </c>
      <c r="M36" s="215">
        <v>0</v>
      </c>
      <c r="N36" s="215">
        <v>0</v>
      </c>
      <c r="O36" s="215">
        <v>0</v>
      </c>
      <c r="P36" s="125">
        <f t="shared" si="6"/>
        <v>0</v>
      </c>
      <c r="Q36" s="125">
        <f t="shared" si="7"/>
        <v>0</v>
      </c>
      <c r="R36" s="125">
        <f t="shared" si="8"/>
        <v>0</v>
      </c>
      <c r="S36" s="125">
        <f t="shared" si="9"/>
        <v>0</v>
      </c>
      <c r="T36" s="269">
        <v>0</v>
      </c>
      <c r="U36" s="268">
        <f>Y36+AC36</f>
        <v>0</v>
      </c>
      <c r="V36" s="250">
        <v>0</v>
      </c>
      <c r="W36" s="250">
        <v>0</v>
      </c>
      <c r="X36" s="215">
        <v>0</v>
      </c>
      <c r="Y36" s="250">
        <v>0</v>
      </c>
      <c r="Z36" s="250">
        <v>0</v>
      </c>
      <c r="AA36" s="250">
        <v>0</v>
      </c>
      <c r="AB36" s="250">
        <v>0</v>
      </c>
      <c r="AC36" s="250">
        <v>0</v>
      </c>
      <c r="AD36" s="250">
        <v>0</v>
      </c>
      <c r="AE36" s="250">
        <v>0</v>
      </c>
      <c r="AF36" s="250">
        <v>0</v>
      </c>
      <c r="AG36" s="250">
        <v>0</v>
      </c>
      <c r="AH36" s="250">
        <v>0</v>
      </c>
      <c r="AI36" s="250">
        <v>0</v>
      </c>
      <c r="AJ36" s="250">
        <v>0</v>
      </c>
      <c r="AK36" s="250">
        <v>0</v>
      </c>
      <c r="AL36" s="250">
        <v>0</v>
      </c>
      <c r="AM36" s="250">
        <v>0</v>
      </c>
      <c r="AN36" s="250">
        <v>0</v>
      </c>
      <c r="AO36" s="250">
        <v>0</v>
      </c>
      <c r="AP36" s="250">
        <v>0</v>
      </c>
      <c r="AQ36" s="250"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v>0</v>
      </c>
      <c r="AW36" s="250">
        <v>0</v>
      </c>
      <c r="AX36" s="250">
        <v>0</v>
      </c>
      <c r="AY36" s="250">
        <v>0</v>
      </c>
      <c r="AZ36" s="237">
        <v>0</v>
      </c>
      <c r="BA36" s="237">
        <v>0</v>
      </c>
      <c r="BB36" s="215">
        <v>0</v>
      </c>
      <c r="BC36" s="215">
        <v>0</v>
      </c>
      <c r="BD36" s="237">
        <v>0</v>
      </c>
      <c r="BE36" s="237">
        <v>0</v>
      </c>
      <c r="BF36" s="215">
        <v>0</v>
      </c>
      <c r="BG36" s="215">
        <v>0</v>
      </c>
      <c r="BH36" s="237">
        <v>0</v>
      </c>
      <c r="BI36" s="237">
        <v>0</v>
      </c>
      <c r="BJ36" s="215">
        <v>0</v>
      </c>
      <c r="BK36" s="215">
        <v>0</v>
      </c>
      <c r="BL36" s="125">
        <v>0</v>
      </c>
      <c r="BM36" s="125">
        <v>0</v>
      </c>
      <c r="BN36" s="215">
        <v>0</v>
      </c>
      <c r="BO36" s="215">
        <v>0</v>
      </c>
      <c r="BP36" s="125">
        <f t="shared" si="10"/>
        <v>0</v>
      </c>
      <c r="BQ36" s="125">
        <f t="shared" si="10"/>
        <v>0</v>
      </c>
      <c r="BR36" s="125">
        <f t="shared" si="10"/>
        <v>0</v>
      </c>
      <c r="BS36" s="125">
        <f t="shared" si="10"/>
        <v>0</v>
      </c>
      <c r="BT36" s="153"/>
      <c r="BU36" s="153"/>
      <c r="BV36" s="153"/>
      <c r="BW36" s="153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5" t="s">
        <v>0</v>
      </c>
    </row>
    <row r="37" spans="1:88" s="157" customFormat="1" ht="24" customHeight="1">
      <c r="A37" s="197" t="s">
        <v>23</v>
      </c>
      <c r="B37" s="156" t="s">
        <v>22</v>
      </c>
      <c r="C37" s="156" t="s">
        <v>21</v>
      </c>
      <c r="D37" s="215">
        <f t="shared" si="11"/>
        <v>0</v>
      </c>
      <c r="E37" s="215">
        <f t="shared" si="37"/>
        <v>0</v>
      </c>
      <c r="F37" s="215">
        <f t="shared" si="37"/>
        <v>0</v>
      </c>
      <c r="G37" s="215">
        <f t="shared" si="37"/>
        <v>0</v>
      </c>
      <c r="H37" s="125">
        <v>0</v>
      </c>
      <c r="I37" s="215">
        <v>0</v>
      </c>
      <c r="J37" s="215">
        <v>0</v>
      </c>
      <c r="K37" s="215">
        <v>0</v>
      </c>
      <c r="L37" s="125">
        <v>0</v>
      </c>
      <c r="M37" s="215">
        <v>0</v>
      </c>
      <c r="N37" s="215">
        <v>0</v>
      </c>
      <c r="O37" s="215">
        <v>0</v>
      </c>
      <c r="P37" s="125">
        <f t="shared" si="6"/>
        <v>22469.65</v>
      </c>
      <c r="Q37" s="125">
        <f t="shared" si="7"/>
        <v>0</v>
      </c>
      <c r="R37" s="125">
        <f t="shared" si="8"/>
        <v>0</v>
      </c>
      <c r="S37" s="125">
        <f t="shared" si="9"/>
        <v>0</v>
      </c>
      <c r="T37" s="269">
        <v>0</v>
      </c>
      <c r="U37" s="268">
        <v>0</v>
      </c>
      <c r="V37" s="250">
        <v>0</v>
      </c>
      <c r="W37" s="250">
        <v>0</v>
      </c>
      <c r="X37" s="215">
        <v>22469.65</v>
      </c>
      <c r="Y37" s="250">
        <v>0</v>
      </c>
      <c r="Z37" s="250">
        <v>0</v>
      </c>
      <c r="AA37" s="250">
        <v>0</v>
      </c>
      <c r="AB37" s="250">
        <v>0</v>
      </c>
      <c r="AC37" s="250">
        <v>0</v>
      </c>
      <c r="AD37" s="250">
        <v>0</v>
      </c>
      <c r="AE37" s="250">
        <v>0</v>
      </c>
      <c r="AF37" s="250">
        <v>0</v>
      </c>
      <c r="AG37" s="250">
        <v>0</v>
      </c>
      <c r="AH37" s="250">
        <v>0</v>
      </c>
      <c r="AI37" s="250">
        <v>0</v>
      </c>
      <c r="AJ37" s="250">
        <v>0</v>
      </c>
      <c r="AK37" s="250">
        <v>0</v>
      </c>
      <c r="AL37" s="250">
        <v>0</v>
      </c>
      <c r="AM37" s="250">
        <v>0</v>
      </c>
      <c r="AN37" s="250">
        <v>0</v>
      </c>
      <c r="AO37" s="250">
        <v>0</v>
      </c>
      <c r="AP37" s="250">
        <v>0</v>
      </c>
      <c r="AQ37" s="250"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v>0</v>
      </c>
      <c r="AW37" s="250">
        <v>0</v>
      </c>
      <c r="AX37" s="250">
        <v>0</v>
      </c>
      <c r="AY37" s="250">
        <v>0</v>
      </c>
      <c r="AZ37" s="237">
        <v>0</v>
      </c>
      <c r="BA37" s="237">
        <v>0</v>
      </c>
      <c r="BB37" s="215">
        <v>0</v>
      </c>
      <c r="BC37" s="215">
        <v>0</v>
      </c>
      <c r="BD37" s="237">
        <v>0</v>
      </c>
      <c r="BE37" s="237">
        <v>0</v>
      </c>
      <c r="BF37" s="215">
        <v>0</v>
      </c>
      <c r="BG37" s="215">
        <v>0</v>
      </c>
      <c r="BH37" s="237">
        <v>0</v>
      </c>
      <c r="BI37" s="237">
        <v>0</v>
      </c>
      <c r="BJ37" s="215">
        <v>0</v>
      </c>
      <c r="BK37" s="215">
        <v>0</v>
      </c>
      <c r="BL37" s="125">
        <v>0</v>
      </c>
      <c r="BM37" s="125">
        <v>0</v>
      </c>
      <c r="BN37" s="215">
        <v>0</v>
      </c>
      <c r="BO37" s="215">
        <v>0</v>
      </c>
      <c r="BP37" s="125">
        <f t="shared" si="10"/>
        <v>22469.65</v>
      </c>
      <c r="BQ37" s="125">
        <f t="shared" si="10"/>
        <v>0</v>
      </c>
      <c r="BR37" s="125">
        <f t="shared" si="10"/>
        <v>0</v>
      </c>
      <c r="BS37" s="125">
        <f t="shared" si="10"/>
        <v>0</v>
      </c>
      <c r="BT37" s="153"/>
      <c r="BU37" s="153"/>
      <c r="BV37" s="153"/>
      <c r="BW37" s="153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5" t="s">
        <v>0</v>
      </c>
    </row>
    <row r="38" spans="1:88" s="160" customFormat="1" ht="42" customHeight="1">
      <c r="A38" s="195" t="s">
        <v>20</v>
      </c>
      <c r="B38" s="156">
        <v>340</v>
      </c>
      <c r="C38" s="156" t="s">
        <v>19</v>
      </c>
      <c r="D38" s="125">
        <f aca="true" t="shared" si="38" ref="D38:O38">D39+D40+D41+D42</f>
        <v>0</v>
      </c>
      <c r="E38" s="125">
        <f t="shared" si="38"/>
        <v>0</v>
      </c>
      <c r="F38" s="125">
        <f t="shared" si="38"/>
        <v>0</v>
      </c>
      <c r="G38" s="125">
        <f t="shared" si="38"/>
        <v>0</v>
      </c>
      <c r="H38" s="125">
        <f t="shared" si="38"/>
        <v>0</v>
      </c>
      <c r="I38" s="125">
        <f t="shared" si="38"/>
        <v>0</v>
      </c>
      <c r="J38" s="125">
        <f t="shared" si="38"/>
        <v>0</v>
      </c>
      <c r="K38" s="125">
        <f t="shared" si="38"/>
        <v>0</v>
      </c>
      <c r="L38" s="125">
        <f t="shared" si="38"/>
        <v>0</v>
      </c>
      <c r="M38" s="125">
        <f t="shared" si="38"/>
        <v>0</v>
      </c>
      <c r="N38" s="125">
        <f t="shared" si="38"/>
        <v>0</v>
      </c>
      <c r="O38" s="125">
        <f t="shared" si="38"/>
        <v>0</v>
      </c>
      <c r="P38" s="125">
        <f t="shared" si="6"/>
        <v>0</v>
      </c>
      <c r="Q38" s="125">
        <f t="shared" si="7"/>
        <v>0</v>
      </c>
      <c r="R38" s="125">
        <f t="shared" si="8"/>
        <v>0</v>
      </c>
      <c r="S38" s="125">
        <f t="shared" si="9"/>
        <v>0</v>
      </c>
      <c r="T38" s="267">
        <f>T39+T40+T41+T42</f>
        <v>0</v>
      </c>
      <c r="U38" s="268">
        <f t="shared" si="19"/>
        <v>0</v>
      </c>
      <c r="V38" s="249">
        <f aca="true" t="shared" si="39" ref="V38:AI38">V39+V40+V41+V42</f>
        <v>0</v>
      </c>
      <c r="W38" s="249">
        <f t="shared" si="39"/>
        <v>0</v>
      </c>
      <c r="X38" s="101">
        <f>X39+X40+X41+X42</f>
        <v>0</v>
      </c>
      <c r="Y38" s="249">
        <f t="shared" si="39"/>
        <v>0</v>
      </c>
      <c r="Z38" s="249">
        <f t="shared" si="39"/>
        <v>0</v>
      </c>
      <c r="AA38" s="249">
        <f t="shared" si="39"/>
        <v>0</v>
      </c>
      <c r="AB38" s="249">
        <f t="shared" si="39"/>
        <v>0</v>
      </c>
      <c r="AC38" s="249">
        <f t="shared" si="39"/>
        <v>0</v>
      </c>
      <c r="AD38" s="249">
        <f t="shared" si="39"/>
        <v>0</v>
      </c>
      <c r="AE38" s="249">
        <f t="shared" si="39"/>
        <v>0</v>
      </c>
      <c r="AF38" s="249">
        <f t="shared" si="39"/>
        <v>0</v>
      </c>
      <c r="AG38" s="249">
        <f t="shared" si="39"/>
        <v>0</v>
      </c>
      <c r="AH38" s="249">
        <f t="shared" si="39"/>
        <v>0</v>
      </c>
      <c r="AI38" s="249">
        <f t="shared" si="39"/>
        <v>0</v>
      </c>
      <c r="AJ38" s="249">
        <v>0</v>
      </c>
      <c r="AK38" s="249">
        <f>AK39+AK40+AK41+AK42</f>
        <v>0</v>
      </c>
      <c r="AL38" s="249">
        <f>AL39+AL40+AL41+AL42</f>
        <v>0</v>
      </c>
      <c r="AM38" s="249">
        <f>AM39+AM40+AM41+AM42</f>
        <v>0</v>
      </c>
      <c r="AN38" s="249">
        <v>0</v>
      </c>
      <c r="AO38" s="249">
        <f>AO39+AO40+AO41+AO42</f>
        <v>0</v>
      </c>
      <c r="AP38" s="249">
        <f>AP39+AP40+AP41+AP42</f>
        <v>0</v>
      </c>
      <c r="AQ38" s="249">
        <f>AQ39+AQ40+AQ41+AQ42</f>
        <v>0</v>
      </c>
      <c r="AR38" s="249">
        <v>0</v>
      </c>
      <c r="AS38" s="249">
        <f>AS39+AS40+AS41+AS42</f>
        <v>0</v>
      </c>
      <c r="AT38" s="249">
        <f>AT39+AT40+AT41+AT42</f>
        <v>0</v>
      </c>
      <c r="AU38" s="249">
        <f>AU39+AU40+AU41+AU42</f>
        <v>0</v>
      </c>
      <c r="AV38" s="249">
        <v>0</v>
      </c>
      <c r="AW38" s="249">
        <f>AW39+AW40+AW41+AW42</f>
        <v>0</v>
      </c>
      <c r="AX38" s="249">
        <f>AX39+AX40+AX41+AX42</f>
        <v>0</v>
      </c>
      <c r="AY38" s="249">
        <f>AY39+AY40+AY41+AY42</f>
        <v>0</v>
      </c>
      <c r="AZ38" s="125">
        <f aca="true" t="shared" si="40" ref="AZ38:BO38">AZ39+AZ40+AZ41+AZ42</f>
        <v>0</v>
      </c>
      <c r="BA38" s="125">
        <f t="shared" si="40"/>
        <v>0</v>
      </c>
      <c r="BB38" s="125">
        <f t="shared" si="40"/>
        <v>0</v>
      </c>
      <c r="BC38" s="125">
        <f t="shared" si="40"/>
        <v>0</v>
      </c>
      <c r="BD38" s="125">
        <f aca="true" t="shared" si="41" ref="BD38:BK38">BD39+BD40+BD41+BD42</f>
        <v>0</v>
      </c>
      <c r="BE38" s="125">
        <f t="shared" si="41"/>
        <v>0</v>
      </c>
      <c r="BF38" s="125">
        <f t="shared" si="41"/>
        <v>0</v>
      </c>
      <c r="BG38" s="125">
        <f t="shared" si="41"/>
        <v>0</v>
      </c>
      <c r="BH38" s="125">
        <f t="shared" si="41"/>
        <v>0</v>
      </c>
      <c r="BI38" s="125">
        <f t="shared" si="41"/>
        <v>0</v>
      </c>
      <c r="BJ38" s="125">
        <f t="shared" si="41"/>
        <v>0</v>
      </c>
      <c r="BK38" s="125">
        <f t="shared" si="41"/>
        <v>0</v>
      </c>
      <c r="BL38" s="125">
        <f t="shared" si="40"/>
        <v>0</v>
      </c>
      <c r="BM38" s="125">
        <f t="shared" si="40"/>
        <v>0</v>
      </c>
      <c r="BN38" s="125">
        <f t="shared" si="40"/>
        <v>0</v>
      </c>
      <c r="BO38" s="125">
        <f t="shared" si="40"/>
        <v>0</v>
      </c>
      <c r="BP38" s="125">
        <f t="shared" si="10"/>
        <v>0</v>
      </c>
      <c r="BQ38" s="125">
        <f t="shared" si="10"/>
        <v>0</v>
      </c>
      <c r="BR38" s="125">
        <f t="shared" si="10"/>
        <v>0</v>
      </c>
      <c r="BS38" s="125">
        <f t="shared" si="10"/>
        <v>0</v>
      </c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1" t="s">
        <v>0</v>
      </c>
    </row>
    <row r="39" spans="1:88" s="157" customFormat="1" ht="26.25" customHeight="1">
      <c r="A39" s="197" t="s">
        <v>18</v>
      </c>
      <c r="B39" s="156" t="s">
        <v>17</v>
      </c>
      <c r="C39" s="156" t="s">
        <v>16</v>
      </c>
      <c r="D39" s="215">
        <f t="shared" si="11"/>
        <v>0</v>
      </c>
      <c r="E39" s="215">
        <f aca="true" t="shared" si="42" ref="E39:G44">I39+M39</f>
        <v>0</v>
      </c>
      <c r="F39" s="215">
        <f t="shared" si="42"/>
        <v>0</v>
      </c>
      <c r="G39" s="215">
        <f t="shared" si="42"/>
        <v>0</v>
      </c>
      <c r="H39" s="215">
        <v>0</v>
      </c>
      <c r="I39" s="215">
        <v>0</v>
      </c>
      <c r="J39" s="215">
        <v>0</v>
      </c>
      <c r="K39" s="215">
        <v>0</v>
      </c>
      <c r="L39" s="215">
        <v>0</v>
      </c>
      <c r="M39" s="215">
        <v>0</v>
      </c>
      <c r="N39" s="215">
        <v>0</v>
      </c>
      <c r="O39" s="215">
        <v>0</v>
      </c>
      <c r="P39" s="125">
        <f t="shared" si="6"/>
        <v>0</v>
      </c>
      <c r="Q39" s="125">
        <f t="shared" si="7"/>
        <v>0</v>
      </c>
      <c r="R39" s="125">
        <f t="shared" si="8"/>
        <v>0</v>
      </c>
      <c r="S39" s="125">
        <f t="shared" si="9"/>
        <v>0</v>
      </c>
      <c r="T39" s="273">
        <f t="shared" si="19"/>
        <v>0</v>
      </c>
      <c r="U39" s="268">
        <f t="shared" si="19"/>
        <v>0</v>
      </c>
      <c r="V39" s="250">
        <v>0</v>
      </c>
      <c r="W39" s="250">
        <v>0</v>
      </c>
      <c r="X39" s="215">
        <v>0</v>
      </c>
      <c r="Y39" s="250">
        <v>0</v>
      </c>
      <c r="Z39" s="250">
        <v>0</v>
      </c>
      <c r="AA39" s="250">
        <v>0</v>
      </c>
      <c r="AB39" s="250">
        <v>0</v>
      </c>
      <c r="AC39" s="250">
        <v>0</v>
      </c>
      <c r="AD39" s="250">
        <v>0</v>
      </c>
      <c r="AE39" s="250">
        <v>0</v>
      </c>
      <c r="AF39" s="250">
        <v>0</v>
      </c>
      <c r="AG39" s="250">
        <v>0</v>
      </c>
      <c r="AH39" s="250">
        <v>0</v>
      </c>
      <c r="AI39" s="250">
        <v>0</v>
      </c>
      <c r="AJ39" s="250">
        <v>0</v>
      </c>
      <c r="AK39" s="250">
        <v>0</v>
      </c>
      <c r="AL39" s="250">
        <v>0</v>
      </c>
      <c r="AM39" s="250">
        <v>0</v>
      </c>
      <c r="AN39" s="250">
        <v>0</v>
      </c>
      <c r="AO39" s="250">
        <v>0</v>
      </c>
      <c r="AP39" s="250">
        <v>0</v>
      </c>
      <c r="AQ39" s="250">
        <v>0</v>
      </c>
      <c r="AR39" s="250">
        <v>0</v>
      </c>
      <c r="AS39" s="250">
        <v>0</v>
      </c>
      <c r="AT39" s="250">
        <v>0</v>
      </c>
      <c r="AU39" s="250">
        <v>0</v>
      </c>
      <c r="AV39" s="250">
        <v>0</v>
      </c>
      <c r="AW39" s="250">
        <v>0</v>
      </c>
      <c r="AX39" s="250">
        <v>0</v>
      </c>
      <c r="AY39" s="250">
        <v>0</v>
      </c>
      <c r="AZ39" s="237">
        <v>0</v>
      </c>
      <c r="BA39" s="237">
        <v>0</v>
      </c>
      <c r="BB39" s="215">
        <v>0</v>
      </c>
      <c r="BC39" s="215">
        <v>0</v>
      </c>
      <c r="BD39" s="237">
        <v>0</v>
      </c>
      <c r="BE39" s="237">
        <v>0</v>
      </c>
      <c r="BF39" s="215">
        <v>0</v>
      </c>
      <c r="BG39" s="215">
        <v>0</v>
      </c>
      <c r="BH39" s="237">
        <v>0</v>
      </c>
      <c r="BI39" s="237">
        <v>0</v>
      </c>
      <c r="BJ39" s="215">
        <v>0</v>
      </c>
      <c r="BK39" s="215">
        <v>0</v>
      </c>
      <c r="BL39" s="125">
        <v>0</v>
      </c>
      <c r="BM39" s="125">
        <v>0</v>
      </c>
      <c r="BN39" s="215">
        <v>0</v>
      </c>
      <c r="BO39" s="215">
        <v>0</v>
      </c>
      <c r="BP39" s="125">
        <f t="shared" si="10"/>
        <v>0</v>
      </c>
      <c r="BQ39" s="125">
        <f t="shared" si="10"/>
        <v>0</v>
      </c>
      <c r="BR39" s="125">
        <f t="shared" si="10"/>
        <v>0</v>
      </c>
      <c r="BS39" s="125">
        <f t="shared" si="10"/>
        <v>0</v>
      </c>
      <c r="BT39" s="153"/>
      <c r="BU39" s="153"/>
      <c r="BV39" s="153"/>
      <c r="BW39" s="153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5" t="s">
        <v>0</v>
      </c>
    </row>
    <row r="40" spans="1:88" s="157" customFormat="1" ht="26.25" customHeight="1">
      <c r="A40" s="197" t="s">
        <v>15</v>
      </c>
      <c r="B40" s="156" t="s">
        <v>14</v>
      </c>
      <c r="C40" s="156" t="s">
        <v>13</v>
      </c>
      <c r="D40" s="215">
        <f t="shared" si="11"/>
        <v>0</v>
      </c>
      <c r="E40" s="215">
        <f t="shared" si="42"/>
        <v>0</v>
      </c>
      <c r="F40" s="215">
        <f t="shared" si="42"/>
        <v>0</v>
      </c>
      <c r="G40" s="215">
        <f t="shared" si="42"/>
        <v>0</v>
      </c>
      <c r="H40" s="215">
        <v>0</v>
      </c>
      <c r="I40" s="215">
        <v>0</v>
      </c>
      <c r="J40" s="215">
        <v>0</v>
      </c>
      <c r="K40" s="215">
        <v>0</v>
      </c>
      <c r="L40" s="215">
        <v>0</v>
      </c>
      <c r="M40" s="215">
        <v>0</v>
      </c>
      <c r="N40" s="215">
        <v>0</v>
      </c>
      <c r="O40" s="215">
        <v>0</v>
      </c>
      <c r="P40" s="125">
        <f t="shared" si="6"/>
        <v>0</v>
      </c>
      <c r="Q40" s="125">
        <f t="shared" si="7"/>
        <v>0</v>
      </c>
      <c r="R40" s="125">
        <f t="shared" si="8"/>
        <v>0</v>
      </c>
      <c r="S40" s="125">
        <f t="shared" si="9"/>
        <v>0</v>
      </c>
      <c r="T40" s="273">
        <f t="shared" si="19"/>
        <v>0</v>
      </c>
      <c r="U40" s="268">
        <f t="shared" si="19"/>
        <v>0</v>
      </c>
      <c r="V40" s="250">
        <v>0</v>
      </c>
      <c r="W40" s="250">
        <v>0</v>
      </c>
      <c r="X40" s="215">
        <v>0</v>
      </c>
      <c r="Y40" s="250">
        <v>0</v>
      </c>
      <c r="Z40" s="250">
        <v>0</v>
      </c>
      <c r="AA40" s="250">
        <v>0</v>
      </c>
      <c r="AB40" s="250">
        <v>0</v>
      </c>
      <c r="AC40" s="250">
        <v>0</v>
      </c>
      <c r="AD40" s="250">
        <v>0</v>
      </c>
      <c r="AE40" s="250">
        <v>0</v>
      </c>
      <c r="AF40" s="250">
        <v>0</v>
      </c>
      <c r="AG40" s="250">
        <v>0</v>
      </c>
      <c r="AH40" s="250">
        <v>0</v>
      </c>
      <c r="AI40" s="250">
        <v>0</v>
      </c>
      <c r="AJ40" s="250">
        <v>0</v>
      </c>
      <c r="AK40" s="250">
        <v>0</v>
      </c>
      <c r="AL40" s="250">
        <v>0</v>
      </c>
      <c r="AM40" s="250">
        <v>0</v>
      </c>
      <c r="AN40" s="250">
        <v>0</v>
      </c>
      <c r="AO40" s="250">
        <v>0</v>
      </c>
      <c r="AP40" s="250">
        <v>0</v>
      </c>
      <c r="AQ40" s="250">
        <v>0</v>
      </c>
      <c r="AR40" s="250">
        <v>0</v>
      </c>
      <c r="AS40" s="250">
        <v>0</v>
      </c>
      <c r="AT40" s="250">
        <v>0</v>
      </c>
      <c r="AU40" s="250">
        <v>0</v>
      </c>
      <c r="AV40" s="250">
        <v>0</v>
      </c>
      <c r="AW40" s="250">
        <v>0</v>
      </c>
      <c r="AX40" s="250">
        <v>0</v>
      </c>
      <c r="AY40" s="250">
        <v>0</v>
      </c>
      <c r="AZ40" s="237">
        <v>0</v>
      </c>
      <c r="BA40" s="237">
        <v>0</v>
      </c>
      <c r="BB40" s="215">
        <v>0</v>
      </c>
      <c r="BC40" s="215">
        <v>0</v>
      </c>
      <c r="BD40" s="237">
        <v>0</v>
      </c>
      <c r="BE40" s="237">
        <v>0</v>
      </c>
      <c r="BF40" s="215">
        <v>0</v>
      </c>
      <c r="BG40" s="215">
        <v>0</v>
      </c>
      <c r="BH40" s="237">
        <v>0</v>
      </c>
      <c r="BI40" s="237">
        <v>0</v>
      </c>
      <c r="BJ40" s="215">
        <v>0</v>
      </c>
      <c r="BK40" s="215">
        <v>0</v>
      </c>
      <c r="BL40" s="125">
        <v>0</v>
      </c>
      <c r="BM40" s="125">
        <v>0</v>
      </c>
      <c r="BN40" s="215">
        <v>0</v>
      </c>
      <c r="BO40" s="215">
        <v>0</v>
      </c>
      <c r="BP40" s="125">
        <f t="shared" si="10"/>
        <v>0</v>
      </c>
      <c r="BQ40" s="125">
        <f t="shared" si="10"/>
        <v>0</v>
      </c>
      <c r="BR40" s="125">
        <f t="shared" si="10"/>
        <v>0</v>
      </c>
      <c r="BS40" s="125">
        <f t="shared" si="10"/>
        <v>0</v>
      </c>
      <c r="BT40" s="153"/>
      <c r="BU40" s="153"/>
      <c r="BV40" s="153"/>
      <c r="BW40" s="153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5" t="s">
        <v>0</v>
      </c>
    </row>
    <row r="41" spans="1:88" s="157" customFormat="1" ht="26.25" customHeight="1">
      <c r="A41" s="197" t="s">
        <v>12</v>
      </c>
      <c r="B41" s="156" t="s">
        <v>11</v>
      </c>
      <c r="C41" s="156" t="s">
        <v>10</v>
      </c>
      <c r="D41" s="215">
        <f t="shared" si="11"/>
        <v>0</v>
      </c>
      <c r="E41" s="215">
        <f t="shared" si="42"/>
        <v>0</v>
      </c>
      <c r="F41" s="215">
        <f t="shared" si="42"/>
        <v>0</v>
      </c>
      <c r="G41" s="215">
        <f t="shared" si="42"/>
        <v>0</v>
      </c>
      <c r="H41" s="215">
        <v>0</v>
      </c>
      <c r="I41" s="215">
        <v>0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125">
        <f t="shared" si="6"/>
        <v>0</v>
      </c>
      <c r="Q41" s="125">
        <f t="shared" si="7"/>
        <v>0</v>
      </c>
      <c r="R41" s="125">
        <f t="shared" si="8"/>
        <v>0</v>
      </c>
      <c r="S41" s="125">
        <f t="shared" si="9"/>
        <v>0</v>
      </c>
      <c r="T41" s="273">
        <f t="shared" si="19"/>
        <v>0</v>
      </c>
      <c r="U41" s="268">
        <f t="shared" si="19"/>
        <v>0</v>
      </c>
      <c r="V41" s="250">
        <v>0</v>
      </c>
      <c r="W41" s="250">
        <v>0</v>
      </c>
      <c r="X41" s="215">
        <v>0</v>
      </c>
      <c r="Y41" s="250">
        <v>0</v>
      </c>
      <c r="Z41" s="250">
        <v>0</v>
      </c>
      <c r="AA41" s="250">
        <v>0</v>
      </c>
      <c r="AB41" s="250">
        <v>0</v>
      </c>
      <c r="AC41" s="250">
        <v>0</v>
      </c>
      <c r="AD41" s="250">
        <v>0</v>
      </c>
      <c r="AE41" s="250">
        <v>0</v>
      </c>
      <c r="AF41" s="250">
        <v>0</v>
      </c>
      <c r="AG41" s="250">
        <v>0</v>
      </c>
      <c r="AH41" s="250">
        <v>0</v>
      </c>
      <c r="AI41" s="250">
        <v>0</v>
      </c>
      <c r="AJ41" s="250">
        <v>0</v>
      </c>
      <c r="AK41" s="250">
        <v>0</v>
      </c>
      <c r="AL41" s="250">
        <v>0</v>
      </c>
      <c r="AM41" s="250">
        <v>0</v>
      </c>
      <c r="AN41" s="250">
        <v>0</v>
      </c>
      <c r="AO41" s="250">
        <v>0</v>
      </c>
      <c r="AP41" s="250">
        <v>0</v>
      </c>
      <c r="AQ41" s="250">
        <v>0</v>
      </c>
      <c r="AR41" s="250">
        <v>0</v>
      </c>
      <c r="AS41" s="250">
        <v>0</v>
      </c>
      <c r="AT41" s="250">
        <v>0</v>
      </c>
      <c r="AU41" s="250">
        <v>0</v>
      </c>
      <c r="AV41" s="250">
        <v>0</v>
      </c>
      <c r="AW41" s="250">
        <v>0</v>
      </c>
      <c r="AX41" s="250">
        <v>0</v>
      </c>
      <c r="AY41" s="250">
        <v>0</v>
      </c>
      <c r="AZ41" s="236">
        <v>0</v>
      </c>
      <c r="BA41" s="236">
        <v>0</v>
      </c>
      <c r="BB41" s="215">
        <v>0</v>
      </c>
      <c r="BC41" s="215">
        <v>0</v>
      </c>
      <c r="BD41" s="236">
        <v>0</v>
      </c>
      <c r="BE41" s="236">
        <v>0</v>
      </c>
      <c r="BF41" s="215">
        <v>0</v>
      </c>
      <c r="BG41" s="215">
        <v>0</v>
      </c>
      <c r="BH41" s="236">
        <v>0</v>
      </c>
      <c r="BI41" s="236">
        <v>0</v>
      </c>
      <c r="BJ41" s="215">
        <v>0</v>
      </c>
      <c r="BK41" s="215">
        <v>0</v>
      </c>
      <c r="BL41" s="125">
        <v>0</v>
      </c>
      <c r="BM41" s="125">
        <v>0</v>
      </c>
      <c r="BN41" s="215">
        <v>0</v>
      </c>
      <c r="BO41" s="215">
        <v>0</v>
      </c>
      <c r="BP41" s="125">
        <f t="shared" si="10"/>
        <v>0</v>
      </c>
      <c r="BQ41" s="125">
        <f t="shared" si="10"/>
        <v>0</v>
      </c>
      <c r="BR41" s="125">
        <f t="shared" si="10"/>
        <v>0</v>
      </c>
      <c r="BS41" s="125">
        <f t="shared" si="10"/>
        <v>0</v>
      </c>
      <c r="BT41" s="153"/>
      <c r="BU41" s="153"/>
      <c r="BV41" s="153"/>
      <c r="BW41" s="153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5" t="s">
        <v>0</v>
      </c>
    </row>
    <row r="42" spans="1:88" s="157" customFormat="1" ht="26.25" customHeight="1">
      <c r="A42" s="197" t="s">
        <v>9</v>
      </c>
      <c r="B42" s="156" t="s">
        <v>8</v>
      </c>
      <c r="C42" s="156" t="s">
        <v>7</v>
      </c>
      <c r="D42" s="215">
        <f t="shared" si="11"/>
        <v>0</v>
      </c>
      <c r="E42" s="215">
        <f t="shared" si="42"/>
        <v>0</v>
      </c>
      <c r="F42" s="215">
        <f t="shared" si="42"/>
        <v>0</v>
      </c>
      <c r="G42" s="215">
        <f t="shared" si="42"/>
        <v>0</v>
      </c>
      <c r="H42" s="215">
        <v>0</v>
      </c>
      <c r="I42" s="215">
        <v>0</v>
      </c>
      <c r="J42" s="215">
        <v>0</v>
      </c>
      <c r="K42" s="215">
        <v>0</v>
      </c>
      <c r="L42" s="215">
        <v>0</v>
      </c>
      <c r="M42" s="215">
        <v>0</v>
      </c>
      <c r="N42" s="215">
        <v>0</v>
      </c>
      <c r="O42" s="215">
        <v>0</v>
      </c>
      <c r="P42" s="125">
        <f t="shared" si="6"/>
        <v>0</v>
      </c>
      <c r="Q42" s="125">
        <f t="shared" si="7"/>
        <v>0</v>
      </c>
      <c r="R42" s="125">
        <f t="shared" si="8"/>
        <v>0</v>
      </c>
      <c r="S42" s="125">
        <f t="shared" si="9"/>
        <v>0</v>
      </c>
      <c r="T42" s="273">
        <v>0</v>
      </c>
      <c r="U42" s="268">
        <f t="shared" si="19"/>
        <v>0</v>
      </c>
      <c r="V42" s="250">
        <v>0</v>
      </c>
      <c r="W42" s="250">
        <v>0</v>
      </c>
      <c r="X42" s="215">
        <v>0</v>
      </c>
      <c r="Y42" s="250">
        <v>0</v>
      </c>
      <c r="Z42" s="250">
        <v>0</v>
      </c>
      <c r="AA42" s="250">
        <v>0</v>
      </c>
      <c r="AB42" s="250">
        <v>0</v>
      </c>
      <c r="AC42" s="250">
        <v>0</v>
      </c>
      <c r="AD42" s="250">
        <v>0</v>
      </c>
      <c r="AE42" s="250">
        <v>0</v>
      </c>
      <c r="AF42" s="250">
        <v>0</v>
      </c>
      <c r="AG42" s="250">
        <v>0</v>
      </c>
      <c r="AH42" s="250">
        <v>0</v>
      </c>
      <c r="AI42" s="250">
        <v>0</v>
      </c>
      <c r="AJ42" s="250">
        <v>0</v>
      </c>
      <c r="AK42" s="250">
        <v>0</v>
      </c>
      <c r="AL42" s="250">
        <v>0</v>
      </c>
      <c r="AM42" s="250">
        <v>0</v>
      </c>
      <c r="AN42" s="250">
        <v>0</v>
      </c>
      <c r="AO42" s="250">
        <v>0</v>
      </c>
      <c r="AP42" s="250">
        <v>0</v>
      </c>
      <c r="AQ42" s="250">
        <v>0</v>
      </c>
      <c r="AR42" s="250">
        <v>0</v>
      </c>
      <c r="AS42" s="250">
        <v>0</v>
      </c>
      <c r="AT42" s="250">
        <v>0</v>
      </c>
      <c r="AU42" s="250">
        <v>0</v>
      </c>
      <c r="AV42" s="250">
        <v>0</v>
      </c>
      <c r="AW42" s="250">
        <v>0</v>
      </c>
      <c r="AX42" s="250">
        <v>0</v>
      </c>
      <c r="AY42" s="250">
        <v>0</v>
      </c>
      <c r="AZ42" s="236">
        <v>0</v>
      </c>
      <c r="BA42" s="236">
        <v>0</v>
      </c>
      <c r="BB42" s="215">
        <v>0</v>
      </c>
      <c r="BC42" s="215">
        <v>0</v>
      </c>
      <c r="BD42" s="236"/>
      <c r="BE42" s="236">
        <v>0</v>
      </c>
      <c r="BF42" s="215">
        <v>0</v>
      </c>
      <c r="BG42" s="215">
        <v>0</v>
      </c>
      <c r="BH42" s="236"/>
      <c r="BI42" s="236">
        <v>0</v>
      </c>
      <c r="BJ42" s="215">
        <v>0</v>
      </c>
      <c r="BK42" s="215">
        <v>0</v>
      </c>
      <c r="BL42" s="125">
        <v>0</v>
      </c>
      <c r="BM42" s="125">
        <v>0</v>
      </c>
      <c r="BN42" s="215">
        <v>0</v>
      </c>
      <c r="BO42" s="215">
        <v>0</v>
      </c>
      <c r="BP42" s="125">
        <f t="shared" si="10"/>
        <v>0</v>
      </c>
      <c r="BQ42" s="125">
        <f t="shared" si="10"/>
        <v>0</v>
      </c>
      <c r="BR42" s="125">
        <f t="shared" si="10"/>
        <v>0</v>
      </c>
      <c r="BS42" s="125">
        <f t="shared" si="10"/>
        <v>0</v>
      </c>
      <c r="BT42" s="153"/>
      <c r="BU42" s="153"/>
      <c r="BV42" s="153"/>
      <c r="BW42" s="153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5" t="s">
        <v>0</v>
      </c>
    </row>
    <row r="43" spans="1:88" s="159" customFormat="1" ht="44.25" customHeight="1">
      <c r="A43" s="198" t="s">
        <v>6</v>
      </c>
      <c r="B43" s="156" t="s">
        <v>120</v>
      </c>
      <c r="C43" s="156"/>
      <c r="D43" s="215">
        <f t="shared" si="11"/>
        <v>0</v>
      </c>
      <c r="E43" s="215">
        <f t="shared" si="42"/>
        <v>0</v>
      </c>
      <c r="F43" s="215">
        <f t="shared" si="42"/>
        <v>0</v>
      </c>
      <c r="G43" s="215">
        <f t="shared" si="42"/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125">
        <f t="shared" si="6"/>
        <v>0</v>
      </c>
      <c r="Q43" s="125">
        <f t="shared" si="7"/>
        <v>0</v>
      </c>
      <c r="R43" s="125">
        <f t="shared" si="8"/>
        <v>0</v>
      </c>
      <c r="S43" s="125">
        <f t="shared" si="9"/>
        <v>0</v>
      </c>
      <c r="T43" s="268">
        <f t="shared" si="19"/>
        <v>0</v>
      </c>
      <c r="U43" s="268">
        <f t="shared" si="19"/>
        <v>0</v>
      </c>
      <c r="V43" s="252">
        <v>0</v>
      </c>
      <c r="W43" s="252">
        <v>0</v>
      </c>
      <c r="X43" s="215">
        <v>0</v>
      </c>
      <c r="Y43" s="252">
        <v>0</v>
      </c>
      <c r="Z43" s="252">
        <v>0</v>
      </c>
      <c r="AA43" s="252">
        <v>0</v>
      </c>
      <c r="AB43" s="252">
        <v>0</v>
      </c>
      <c r="AC43" s="252">
        <v>0</v>
      </c>
      <c r="AD43" s="252">
        <v>0</v>
      </c>
      <c r="AE43" s="252">
        <v>0</v>
      </c>
      <c r="AF43" s="252">
        <v>0</v>
      </c>
      <c r="AG43" s="252">
        <v>0</v>
      </c>
      <c r="AH43" s="252">
        <v>0</v>
      </c>
      <c r="AI43" s="252">
        <v>0</v>
      </c>
      <c r="AJ43" s="252">
        <v>0</v>
      </c>
      <c r="AK43" s="252">
        <v>0</v>
      </c>
      <c r="AL43" s="252">
        <v>0</v>
      </c>
      <c r="AM43" s="252">
        <v>0</v>
      </c>
      <c r="AN43" s="252">
        <v>0</v>
      </c>
      <c r="AO43" s="252">
        <v>0</v>
      </c>
      <c r="AP43" s="252">
        <v>0</v>
      </c>
      <c r="AQ43" s="252">
        <v>0</v>
      </c>
      <c r="AR43" s="252">
        <v>0</v>
      </c>
      <c r="AS43" s="252">
        <v>0</v>
      </c>
      <c r="AT43" s="252">
        <v>0</v>
      </c>
      <c r="AU43" s="252">
        <v>0</v>
      </c>
      <c r="AV43" s="252">
        <v>0</v>
      </c>
      <c r="AW43" s="252">
        <v>0</v>
      </c>
      <c r="AX43" s="252">
        <v>0</v>
      </c>
      <c r="AY43" s="252">
        <v>0</v>
      </c>
      <c r="AZ43" s="236">
        <v>0</v>
      </c>
      <c r="BA43" s="236">
        <v>0</v>
      </c>
      <c r="BB43" s="215">
        <v>0</v>
      </c>
      <c r="BC43" s="215">
        <v>0</v>
      </c>
      <c r="BD43" s="236">
        <v>0</v>
      </c>
      <c r="BE43" s="236">
        <v>0</v>
      </c>
      <c r="BF43" s="215">
        <v>0</v>
      </c>
      <c r="BG43" s="215">
        <v>0</v>
      </c>
      <c r="BH43" s="236">
        <v>0</v>
      </c>
      <c r="BI43" s="236">
        <v>0</v>
      </c>
      <c r="BJ43" s="215">
        <v>0</v>
      </c>
      <c r="BK43" s="215">
        <v>0</v>
      </c>
      <c r="BL43" s="125">
        <v>6432754.25</v>
      </c>
      <c r="BM43" s="125">
        <v>6432754.25</v>
      </c>
      <c r="BN43" s="215">
        <v>0</v>
      </c>
      <c r="BO43" s="215">
        <v>0</v>
      </c>
      <c r="BP43" s="125">
        <f t="shared" si="10"/>
        <v>6432754.25</v>
      </c>
      <c r="BQ43" s="125">
        <f t="shared" si="10"/>
        <v>6432754.25</v>
      </c>
      <c r="BR43" s="125">
        <f t="shared" si="10"/>
        <v>0</v>
      </c>
      <c r="BS43" s="125">
        <f t="shared" si="10"/>
        <v>0</v>
      </c>
      <c r="BT43" s="161"/>
      <c r="BU43" s="161"/>
      <c r="BV43" s="161"/>
      <c r="BW43" s="161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8"/>
    </row>
    <row r="44" spans="1:88" s="159" customFormat="1" ht="64.5" customHeight="1">
      <c r="A44" s="198" t="s">
        <v>151</v>
      </c>
      <c r="B44" s="156" t="s">
        <v>111</v>
      </c>
      <c r="C44" s="156"/>
      <c r="D44" s="215">
        <f t="shared" si="11"/>
        <v>0</v>
      </c>
      <c r="E44" s="215">
        <f t="shared" si="42"/>
        <v>0</v>
      </c>
      <c r="F44" s="215">
        <f t="shared" si="42"/>
        <v>0</v>
      </c>
      <c r="G44" s="215">
        <f t="shared" si="42"/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  <c r="M44" s="162">
        <v>0</v>
      </c>
      <c r="N44" s="162">
        <v>0</v>
      </c>
      <c r="O44" s="162">
        <v>0</v>
      </c>
      <c r="P44" s="125">
        <f t="shared" si="6"/>
        <v>115364.48</v>
      </c>
      <c r="Q44" s="125">
        <f t="shared" si="7"/>
        <v>0</v>
      </c>
      <c r="R44" s="125">
        <f t="shared" si="8"/>
        <v>0</v>
      </c>
      <c r="S44" s="125">
        <f t="shared" si="9"/>
        <v>0</v>
      </c>
      <c r="T44" s="268">
        <v>0</v>
      </c>
      <c r="U44" s="268">
        <f t="shared" si="19"/>
        <v>0</v>
      </c>
      <c r="V44" s="252">
        <v>0</v>
      </c>
      <c r="W44" s="252">
        <v>0</v>
      </c>
      <c r="X44" s="215">
        <v>75306.37</v>
      </c>
      <c r="Y44" s="252">
        <v>0</v>
      </c>
      <c r="Z44" s="252">
        <v>0</v>
      </c>
      <c r="AA44" s="252">
        <v>0</v>
      </c>
      <c r="AB44" s="252">
        <v>0</v>
      </c>
      <c r="AC44" s="252">
        <v>0</v>
      </c>
      <c r="AD44" s="252">
        <v>0</v>
      </c>
      <c r="AE44" s="252">
        <v>0</v>
      </c>
      <c r="AF44" s="252">
        <v>0</v>
      </c>
      <c r="AG44" s="252">
        <v>0</v>
      </c>
      <c r="AH44" s="252">
        <v>0</v>
      </c>
      <c r="AI44" s="252">
        <v>0</v>
      </c>
      <c r="AJ44" s="252">
        <v>0</v>
      </c>
      <c r="AK44" s="252">
        <v>0</v>
      </c>
      <c r="AL44" s="252">
        <v>0</v>
      </c>
      <c r="AM44" s="252">
        <v>0</v>
      </c>
      <c r="AN44" s="252">
        <v>0</v>
      </c>
      <c r="AO44" s="252">
        <v>0</v>
      </c>
      <c r="AP44" s="252">
        <v>0</v>
      </c>
      <c r="AQ44" s="252">
        <v>0</v>
      </c>
      <c r="AR44" s="252">
        <v>0</v>
      </c>
      <c r="AS44" s="252">
        <v>0</v>
      </c>
      <c r="AT44" s="252">
        <v>0</v>
      </c>
      <c r="AU44" s="252">
        <v>0</v>
      </c>
      <c r="AV44" s="274">
        <v>40058.11</v>
      </c>
      <c r="AW44" s="252">
        <v>0</v>
      </c>
      <c r="AX44" s="252">
        <v>0</v>
      </c>
      <c r="AY44" s="252">
        <v>0</v>
      </c>
      <c r="AZ44" s="236">
        <v>0</v>
      </c>
      <c r="BA44" s="236">
        <v>0</v>
      </c>
      <c r="BB44" s="162">
        <v>0</v>
      </c>
      <c r="BC44" s="162">
        <v>0</v>
      </c>
      <c r="BD44" s="236">
        <v>0</v>
      </c>
      <c r="BE44" s="236">
        <v>0</v>
      </c>
      <c r="BF44" s="162">
        <v>0</v>
      </c>
      <c r="BG44" s="162">
        <v>0</v>
      </c>
      <c r="BH44" s="236">
        <v>0</v>
      </c>
      <c r="BI44" s="236">
        <v>0</v>
      </c>
      <c r="BJ44" s="162">
        <v>0</v>
      </c>
      <c r="BK44" s="162">
        <v>0</v>
      </c>
      <c r="BL44" s="125">
        <v>0</v>
      </c>
      <c r="BM44" s="125">
        <v>0</v>
      </c>
      <c r="BN44" s="162">
        <v>0</v>
      </c>
      <c r="BO44" s="162">
        <v>0</v>
      </c>
      <c r="BP44" s="125">
        <f t="shared" si="10"/>
        <v>115364.48</v>
      </c>
      <c r="BQ44" s="125">
        <f t="shared" si="10"/>
        <v>0</v>
      </c>
      <c r="BR44" s="125">
        <f t="shared" si="10"/>
        <v>0</v>
      </c>
      <c r="BS44" s="125">
        <f t="shared" si="10"/>
        <v>0</v>
      </c>
      <c r="BT44" s="163"/>
      <c r="BU44" s="163"/>
      <c r="BV44" s="163"/>
      <c r="BW44" s="163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8"/>
    </row>
    <row r="45" spans="1:88" s="166" customFormat="1" ht="71.25" customHeight="1">
      <c r="A45" s="200" t="s">
        <v>122</v>
      </c>
      <c r="B45" s="164" t="s">
        <v>3</v>
      </c>
      <c r="C45" s="164" t="s">
        <v>2</v>
      </c>
      <c r="D45" s="162">
        <f aca="true" t="shared" si="43" ref="D45:O45">D14+D18+D26+D29+D33+D35+D38+D43+D44</f>
        <v>43226944.620000005</v>
      </c>
      <c r="E45" s="162">
        <f t="shared" si="43"/>
        <v>0</v>
      </c>
      <c r="F45" s="162">
        <f t="shared" si="43"/>
        <v>0</v>
      </c>
      <c r="G45" s="162">
        <f t="shared" si="43"/>
        <v>0</v>
      </c>
      <c r="H45" s="162">
        <f t="shared" si="43"/>
        <v>43193665.07</v>
      </c>
      <c r="I45" s="162">
        <f t="shared" si="43"/>
        <v>0</v>
      </c>
      <c r="J45" s="162">
        <f t="shared" si="43"/>
        <v>0</v>
      </c>
      <c r="K45" s="162">
        <f t="shared" si="43"/>
        <v>0</v>
      </c>
      <c r="L45" s="162">
        <f t="shared" si="43"/>
        <v>33279.55</v>
      </c>
      <c r="M45" s="162">
        <f t="shared" si="43"/>
        <v>0</v>
      </c>
      <c r="N45" s="162">
        <f t="shared" si="43"/>
        <v>0</v>
      </c>
      <c r="O45" s="162">
        <f t="shared" si="43"/>
        <v>0</v>
      </c>
      <c r="P45" s="125">
        <f>T45+X45+AB45+AV45+AF45+AN45+AJ45+AR45</f>
        <v>9677337.51</v>
      </c>
      <c r="Q45" s="125">
        <f t="shared" si="7"/>
        <v>0</v>
      </c>
      <c r="R45" s="125">
        <f t="shared" si="8"/>
        <v>0</v>
      </c>
      <c r="S45" s="125">
        <f t="shared" si="9"/>
        <v>0</v>
      </c>
      <c r="T45" s="275">
        <f>T14+T18+T26+T29+T33+T35+T38+T43+T44</f>
        <v>1077686.51</v>
      </c>
      <c r="U45" s="275">
        <f>U14+U18+U26+U29+U33+U35+U38+U43+U44</f>
        <v>0</v>
      </c>
      <c r="V45" s="253">
        <f aca="true" t="shared" si="44" ref="V45:AY45">V14+V18+V26+V29+V33+V35+V38+V43+V44</f>
        <v>0</v>
      </c>
      <c r="W45" s="253">
        <f t="shared" si="44"/>
        <v>0</v>
      </c>
      <c r="X45" s="162">
        <f>X14+X18+X26+X29+X33+X35+X38+X43+X44</f>
        <v>5570731.580000001</v>
      </c>
      <c r="Y45" s="253">
        <f t="shared" si="44"/>
        <v>0</v>
      </c>
      <c r="Z45" s="253">
        <f t="shared" si="44"/>
        <v>0</v>
      </c>
      <c r="AA45" s="253">
        <f t="shared" si="44"/>
        <v>0</v>
      </c>
      <c r="AB45" s="253">
        <f t="shared" si="44"/>
        <v>13137.33</v>
      </c>
      <c r="AC45" s="253">
        <f t="shared" si="44"/>
        <v>0</v>
      </c>
      <c r="AD45" s="253">
        <f t="shared" si="44"/>
        <v>0</v>
      </c>
      <c r="AE45" s="253">
        <f t="shared" si="44"/>
        <v>0</v>
      </c>
      <c r="AF45" s="253">
        <f t="shared" si="44"/>
        <v>1449222.74</v>
      </c>
      <c r="AG45" s="253">
        <f t="shared" si="44"/>
        <v>0</v>
      </c>
      <c r="AH45" s="253">
        <f t="shared" si="44"/>
        <v>0</v>
      </c>
      <c r="AI45" s="253">
        <f t="shared" si="44"/>
        <v>0</v>
      </c>
      <c r="AJ45" s="253">
        <f t="shared" si="44"/>
        <v>599298.5</v>
      </c>
      <c r="AK45" s="253">
        <f t="shared" si="44"/>
        <v>0</v>
      </c>
      <c r="AL45" s="253">
        <f t="shared" si="44"/>
        <v>0</v>
      </c>
      <c r="AM45" s="253">
        <f t="shared" si="44"/>
        <v>0</v>
      </c>
      <c r="AN45" s="253">
        <f t="shared" si="44"/>
        <v>550733.29</v>
      </c>
      <c r="AO45" s="253">
        <f t="shared" si="44"/>
        <v>0</v>
      </c>
      <c r="AP45" s="253">
        <f t="shared" si="44"/>
        <v>0</v>
      </c>
      <c r="AQ45" s="253">
        <f t="shared" si="44"/>
        <v>0</v>
      </c>
      <c r="AR45" s="253">
        <f t="shared" si="44"/>
        <v>82755.06</v>
      </c>
      <c r="AS45" s="253">
        <f t="shared" si="44"/>
        <v>0</v>
      </c>
      <c r="AT45" s="253">
        <f t="shared" si="44"/>
        <v>0</v>
      </c>
      <c r="AU45" s="253">
        <f t="shared" si="44"/>
        <v>0</v>
      </c>
      <c r="AV45" s="253">
        <f t="shared" si="44"/>
        <v>333772.5</v>
      </c>
      <c r="AW45" s="253">
        <f t="shared" si="44"/>
        <v>0</v>
      </c>
      <c r="AX45" s="253">
        <f t="shared" si="44"/>
        <v>0</v>
      </c>
      <c r="AY45" s="253">
        <f t="shared" si="44"/>
        <v>0</v>
      </c>
      <c r="AZ45" s="162">
        <f aca="true" t="shared" si="45" ref="AZ45:BO45">AZ14+AZ18+AZ26+AZ29+AZ33+AZ35+AZ38+AZ43+AZ44</f>
        <v>4540.41</v>
      </c>
      <c r="BA45" s="162">
        <f t="shared" si="45"/>
        <v>0</v>
      </c>
      <c r="BB45" s="162">
        <f t="shared" si="45"/>
        <v>0</v>
      </c>
      <c r="BC45" s="162">
        <f t="shared" si="45"/>
        <v>0</v>
      </c>
      <c r="BD45" s="162">
        <f aca="true" t="shared" si="46" ref="BD45:BK45">BD14+BD18+BD26+BD29+BD33+BD35+BD38+BD43+BD44</f>
        <v>21383.84</v>
      </c>
      <c r="BE45" s="162">
        <f t="shared" si="46"/>
        <v>0</v>
      </c>
      <c r="BF45" s="162">
        <f t="shared" si="46"/>
        <v>0</v>
      </c>
      <c r="BG45" s="162">
        <f t="shared" si="46"/>
        <v>0</v>
      </c>
      <c r="BH45" s="162">
        <f t="shared" si="46"/>
        <v>152709.08</v>
      </c>
      <c r="BI45" s="162">
        <f t="shared" si="46"/>
        <v>0</v>
      </c>
      <c r="BJ45" s="162">
        <f t="shared" si="46"/>
        <v>0</v>
      </c>
      <c r="BK45" s="162">
        <f t="shared" si="46"/>
        <v>0</v>
      </c>
      <c r="BL45" s="162">
        <f t="shared" si="45"/>
        <v>6432754.25</v>
      </c>
      <c r="BM45" s="162">
        <f t="shared" si="45"/>
        <v>6432754.25</v>
      </c>
      <c r="BN45" s="162">
        <f t="shared" si="45"/>
        <v>0</v>
      </c>
      <c r="BO45" s="162">
        <f t="shared" si="45"/>
        <v>0</v>
      </c>
      <c r="BP45" s="125">
        <f t="shared" si="10"/>
        <v>59515669.71000001</v>
      </c>
      <c r="BQ45" s="125">
        <f t="shared" si="10"/>
        <v>6432754.25</v>
      </c>
      <c r="BR45" s="125">
        <f t="shared" si="10"/>
        <v>0</v>
      </c>
      <c r="BS45" s="125">
        <f t="shared" si="10"/>
        <v>0</v>
      </c>
      <c r="BT45" s="163"/>
      <c r="BU45" s="163"/>
      <c r="BV45" s="163"/>
      <c r="BW45" s="163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65" t="s">
        <v>0</v>
      </c>
    </row>
    <row r="46" spans="1:88" s="126" customFormat="1" ht="9.75" customHeight="1">
      <c r="A46" s="182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68"/>
      <c r="M46" s="168"/>
      <c r="N46" s="168" t="s">
        <v>142</v>
      </c>
      <c r="O46" s="168"/>
      <c r="P46" s="225"/>
      <c r="Q46" s="225"/>
      <c r="R46" s="225"/>
      <c r="S46" s="225"/>
      <c r="T46" s="225"/>
      <c r="U46" s="225"/>
      <c r="V46" s="225"/>
      <c r="W46" s="225"/>
      <c r="X46" s="238"/>
      <c r="Y46" s="238"/>
      <c r="Z46" s="225"/>
      <c r="AA46" s="225"/>
      <c r="AB46" s="238"/>
      <c r="AC46" s="238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209"/>
      <c r="BS46" s="209"/>
      <c r="BT46" s="168"/>
      <c r="BU46" s="168"/>
      <c r="BV46" s="168"/>
      <c r="BW46" s="168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1"/>
    </row>
    <row r="47" spans="1:88" s="126" customFormat="1" ht="19.5" customHeight="1">
      <c r="A47" s="167"/>
      <c r="B47" s="168"/>
      <c r="C47" s="169"/>
      <c r="D47" s="169"/>
      <c r="E47" s="169"/>
      <c r="F47" s="169"/>
      <c r="G47" s="169"/>
      <c r="H47" s="169"/>
      <c r="I47" s="169"/>
      <c r="J47" s="169"/>
      <c r="K47" s="169"/>
      <c r="L47" s="168"/>
      <c r="M47" s="168"/>
      <c r="N47" s="168"/>
      <c r="O47" s="168"/>
      <c r="P47" s="225"/>
      <c r="Q47" s="225"/>
      <c r="R47" s="225"/>
      <c r="S47" s="225"/>
      <c r="T47" s="225"/>
      <c r="U47" s="225"/>
      <c r="V47" s="225"/>
      <c r="W47" s="225"/>
      <c r="X47" s="238"/>
      <c r="Y47" s="238"/>
      <c r="Z47" s="225"/>
      <c r="AA47" s="225"/>
      <c r="AB47" s="238"/>
      <c r="AC47" s="238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209"/>
      <c r="BS47" s="209"/>
      <c r="BT47" s="168"/>
      <c r="BU47" s="168"/>
      <c r="BV47" s="168"/>
      <c r="BW47" s="168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1"/>
    </row>
    <row r="48" spans="1:92" s="128" customFormat="1" ht="15.75">
      <c r="A48" s="124"/>
      <c r="B48" s="124"/>
      <c r="C48" s="177"/>
      <c r="D48" s="177"/>
      <c r="E48" s="177"/>
      <c r="F48" s="177"/>
      <c r="G48" s="177"/>
      <c r="H48" s="177"/>
      <c r="I48" s="177"/>
      <c r="J48" s="177"/>
      <c r="K48" s="177"/>
      <c r="L48" s="226"/>
      <c r="M48" s="226"/>
      <c r="N48" s="226"/>
      <c r="O48" s="226"/>
      <c r="P48" s="178"/>
      <c r="Q48" s="178"/>
      <c r="R48" s="178"/>
      <c r="S48" s="178"/>
      <c r="T48" s="178"/>
      <c r="U48" s="178"/>
      <c r="V48" s="178"/>
      <c r="W48" s="178"/>
      <c r="Z48" s="178"/>
      <c r="AA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211"/>
      <c r="BQ48" s="211"/>
      <c r="BR48" s="211"/>
      <c r="BS48" s="211"/>
      <c r="BT48" s="243"/>
      <c r="BU48" s="243"/>
      <c r="BV48" s="243"/>
      <c r="BW48" s="243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N48" s="127"/>
    </row>
    <row r="49" spans="1:87" s="129" customFormat="1" ht="45.75" customHeight="1">
      <c r="A49" s="183"/>
      <c r="C49" s="183"/>
      <c r="D49" s="183"/>
      <c r="E49" s="183"/>
      <c r="F49" s="183"/>
      <c r="G49" s="183"/>
      <c r="H49" s="183"/>
      <c r="I49" s="183"/>
      <c r="J49" s="183"/>
      <c r="K49" s="183"/>
      <c r="L49" s="212">
        <f aca="true" t="shared" si="47" ref="L49:W49">L14+L18+L26+L29+L33+L35+L38+L43+L44</f>
        <v>33279.55</v>
      </c>
      <c r="M49" s="212">
        <f t="shared" si="47"/>
        <v>0</v>
      </c>
      <c r="N49" s="212">
        <f t="shared" si="47"/>
        <v>0</v>
      </c>
      <c r="O49" s="212">
        <f t="shared" si="47"/>
        <v>0</v>
      </c>
      <c r="P49" s="212">
        <f>P14+P18+P26+P29+P33+P35+P38+P43+P44</f>
        <v>9677337.51</v>
      </c>
      <c r="Q49" s="212">
        <f>Q14+Q18+Q26+Q29+Q33+Q35+Q38+Q43+Q44</f>
        <v>0</v>
      </c>
      <c r="R49" s="212">
        <f>R14+R18+R26+R29+R33+R35+R38+R43+R44</f>
        <v>0</v>
      </c>
      <c r="S49" s="212">
        <f>S14+S18+S26+S29+S33+S35+S38+S43+S44</f>
        <v>0</v>
      </c>
      <c r="T49" s="212">
        <f t="shared" si="47"/>
        <v>1077686.51</v>
      </c>
      <c r="U49" s="212">
        <f t="shared" si="47"/>
        <v>0</v>
      </c>
      <c r="V49" s="212">
        <f t="shared" si="47"/>
        <v>0</v>
      </c>
      <c r="W49" s="212">
        <f t="shared" si="47"/>
        <v>0</v>
      </c>
      <c r="X49" s="212">
        <f aca="true" t="shared" si="48" ref="X49:AE49">X14+X18+X26+X29+X33+X35+X38+X43+X44</f>
        <v>5570731.580000001</v>
      </c>
      <c r="Y49" s="212">
        <f t="shared" si="48"/>
        <v>0</v>
      </c>
      <c r="Z49" s="212">
        <f t="shared" si="48"/>
        <v>0</v>
      </c>
      <c r="AA49" s="212">
        <f t="shared" si="48"/>
        <v>0</v>
      </c>
      <c r="AB49" s="212">
        <f t="shared" si="48"/>
        <v>13137.33</v>
      </c>
      <c r="AC49" s="212">
        <f t="shared" si="48"/>
        <v>0</v>
      </c>
      <c r="AD49" s="212">
        <f t="shared" si="48"/>
        <v>0</v>
      </c>
      <c r="AE49" s="212">
        <f t="shared" si="48"/>
        <v>0</v>
      </c>
      <c r="AF49" s="212"/>
      <c r="AG49" s="212"/>
      <c r="AH49" s="212"/>
      <c r="AI49" s="212"/>
      <c r="AJ49" s="212"/>
      <c r="AK49" s="212"/>
      <c r="AL49" s="212"/>
      <c r="AM49" s="212"/>
      <c r="AN49" s="212">
        <f>AN14+AN18+AN26+AN29+AN33+AN35+AN38+AN43+AN44</f>
        <v>550733.29</v>
      </c>
      <c r="AO49" s="212">
        <f>AO14+AO18+AO26+AO29+AO33+AO35+AO38+AO43+AO44</f>
        <v>0</v>
      </c>
      <c r="AP49" s="212">
        <f>AP14+AP18+AP26+AP29+AP33+AP35+AP38+AP43+AP44</f>
        <v>0</v>
      </c>
      <c r="AQ49" s="212">
        <f>AQ14+AQ18+AQ26+AQ29+AQ33+AQ35+AQ38+AQ43+AQ44</f>
        <v>0</v>
      </c>
      <c r="AR49" s="212"/>
      <c r="AS49" s="212"/>
      <c r="AT49" s="212"/>
      <c r="AU49" s="212"/>
      <c r="AV49" s="212">
        <f aca="true" t="shared" si="49" ref="AV49:BG49">AV14+AV18+AV26+AV29+AV33+AV35+AV38+AV43+AV44</f>
        <v>333772.5</v>
      </c>
      <c r="AW49" s="212">
        <f t="shared" si="49"/>
        <v>0</v>
      </c>
      <c r="AX49" s="212">
        <f t="shared" si="49"/>
        <v>0</v>
      </c>
      <c r="AY49" s="212">
        <f t="shared" si="49"/>
        <v>0</v>
      </c>
      <c r="AZ49" s="212">
        <f t="shared" si="49"/>
        <v>4540.41</v>
      </c>
      <c r="BA49" s="212">
        <f t="shared" si="49"/>
        <v>0</v>
      </c>
      <c r="BB49" s="212">
        <f t="shared" si="49"/>
        <v>0</v>
      </c>
      <c r="BC49" s="212">
        <f t="shared" si="49"/>
        <v>0</v>
      </c>
      <c r="BD49" s="212">
        <f t="shared" si="49"/>
        <v>21383.84</v>
      </c>
      <c r="BE49" s="212">
        <f t="shared" si="49"/>
        <v>0</v>
      </c>
      <c r="BF49" s="212">
        <f t="shared" si="49"/>
        <v>0</v>
      </c>
      <c r="BG49" s="212">
        <f t="shared" si="49"/>
        <v>0</v>
      </c>
      <c r="BH49" s="212"/>
      <c r="BI49" s="212"/>
      <c r="BJ49" s="212"/>
      <c r="BK49" s="212"/>
      <c r="BL49" s="212">
        <f aca="true" t="shared" si="50" ref="BL49:BS49">BL14+BL18+BL26+BL29+BL33+BL35+BL38+BL43+BL44</f>
        <v>6432754.25</v>
      </c>
      <c r="BM49" s="212">
        <f t="shared" si="50"/>
        <v>6432754.25</v>
      </c>
      <c r="BN49" s="212">
        <f t="shared" si="50"/>
        <v>0</v>
      </c>
      <c r="BO49" s="212">
        <f t="shared" si="50"/>
        <v>0</v>
      </c>
      <c r="BP49" s="212">
        <f t="shared" si="50"/>
        <v>59515669.70999999</v>
      </c>
      <c r="BQ49" s="212">
        <f t="shared" si="50"/>
        <v>6432754.25</v>
      </c>
      <c r="BR49" s="212">
        <f t="shared" si="50"/>
        <v>0</v>
      </c>
      <c r="BS49" s="212">
        <f t="shared" si="50"/>
        <v>0</v>
      </c>
      <c r="BT49" s="184"/>
      <c r="BU49" s="184"/>
      <c r="BV49" s="184"/>
      <c r="BW49" s="184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</row>
    <row r="50" spans="12:71" ht="15.75"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</row>
    <row r="51" ht="15.75"/>
  </sheetData>
  <sheetProtection/>
  <mergeCells count="93">
    <mergeCell ref="AJ10:AK10"/>
    <mergeCell ref="AL10:AM10"/>
    <mergeCell ref="AJ11:AJ12"/>
    <mergeCell ref="AL11:AL12"/>
    <mergeCell ref="AR9:AU9"/>
    <mergeCell ref="AR10:AS10"/>
    <mergeCell ref="AT10:AU10"/>
    <mergeCell ref="AR11:AR12"/>
    <mergeCell ref="AT11:AT12"/>
    <mergeCell ref="Z10:AA10"/>
    <mergeCell ref="P10:Q10"/>
    <mergeCell ref="T10:U10"/>
    <mergeCell ref="T11:T12"/>
    <mergeCell ref="BL11:BL12"/>
    <mergeCell ref="AX10:AY10"/>
    <mergeCell ref="BB10:BC10"/>
    <mergeCell ref="AZ10:BA10"/>
    <mergeCell ref="BH11:BH12"/>
    <mergeCell ref="BJ11:BJ12"/>
    <mergeCell ref="L11:L12"/>
    <mergeCell ref="N11:N12"/>
    <mergeCell ref="AV11:AV12"/>
    <mergeCell ref="AP11:AP12"/>
    <mergeCell ref="AB11:AB12"/>
    <mergeCell ref="AD11:AD12"/>
    <mergeCell ref="L9:O9"/>
    <mergeCell ref="N10:O10"/>
    <mergeCell ref="T9:W9"/>
    <mergeCell ref="P9:S9"/>
    <mergeCell ref="R10:S10"/>
    <mergeCell ref="P11:P12"/>
    <mergeCell ref="R11:R12"/>
    <mergeCell ref="L10:M10"/>
    <mergeCell ref="V11:V12"/>
    <mergeCell ref="V10:W10"/>
    <mergeCell ref="BR11:BR12"/>
    <mergeCell ref="BB11:BB12"/>
    <mergeCell ref="BN10:BO10"/>
    <mergeCell ref="BP10:BQ10"/>
    <mergeCell ref="BP11:BP12"/>
    <mergeCell ref="AZ11:AZ12"/>
    <mergeCell ref="BL10:BM10"/>
    <mergeCell ref="BN11:BN12"/>
    <mergeCell ref="BD11:BD12"/>
    <mergeCell ref="BF11:BF12"/>
    <mergeCell ref="A2:C2"/>
    <mergeCell ref="A3:C3"/>
    <mergeCell ref="A4:C4"/>
    <mergeCell ref="A6:C6"/>
    <mergeCell ref="A7:C7"/>
    <mergeCell ref="A10:A12"/>
    <mergeCell ref="B10:B12"/>
    <mergeCell ref="C10:C12"/>
    <mergeCell ref="BP9:BS9"/>
    <mergeCell ref="AZ9:BC9"/>
    <mergeCell ref="BL9:BO9"/>
    <mergeCell ref="BR10:BS10"/>
    <mergeCell ref="BD9:BG9"/>
    <mergeCell ref="BD10:BE10"/>
    <mergeCell ref="BF10:BG10"/>
    <mergeCell ref="BH9:BK9"/>
    <mergeCell ref="BH10:BI10"/>
    <mergeCell ref="BJ10:BK10"/>
    <mergeCell ref="AB9:AE9"/>
    <mergeCell ref="AB10:AC10"/>
    <mergeCell ref="AD10:AE10"/>
    <mergeCell ref="AV9:AY9"/>
    <mergeCell ref="AN9:AQ9"/>
    <mergeCell ref="AN10:AO10"/>
    <mergeCell ref="AF9:AI9"/>
    <mergeCell ref="AF10:AG10"/>
    <mergeCell ref="AV10:AW10"/>
    <mergeCell ref="AJ9:AM9"/>
    <mergeCell ref="X9:AA9"/>
    <mergeCell ref="Z11:Z12"/>
    <mergeCell ref="X11:X12"/>
    <mergeCell ref="AX11:AX12"/>
    <mergeCell ref="X10:Y10"/>
    <mergeCell ref="AP10:AQ10"/>
    <mergeCell ref="AN11:AN12"/>
    <mergeCell ref="AH10:AI10"/>
    <mergeCell ref="AF11:AF12"/>
    <mergeCell ref="AH11:AH12"/>
    <mergeCell ref="H9:K9"/>
    <mergeCell ref="H10:I10"/>
    <mergeCell ref="J10:K10"/>
    <mergeCell ref="H11:H12"/>
    <mergeCell ref="J11:J12"/>
    <mergeCell ref="D9:G9"/>
    <mergeCell ref="D10:E10"/>
    <mergeCell ref="F10:G10"/>
    <mergeCell ref="D11:D12"/>
    <mergeCell ref="F11:F12"/>
  </mergeCells>
  <printOptions/>
  <pageMargins left="0.3937007874015748" right="0" top="0.31496062992125984" bottom="0.15748031496062992" header="0.15748031496062992" footer="0.2362204724409449"/>
  <pageSetup fitToWidth="9" fitToHeight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50"/>
  <sheetViews>
    <sheetView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C1" sqref="C1:BP16384"/>
    </sheetView>
  </sheetViews>
  <sheetFormatPr defaultColWidth="90.8515625" defaultRowHeight="5.25" customHeight="1"/>
  <cols>
    <col min="1" max="1" width="62.00390625" style="124" customWidth="1"/>
    <col min="2" max="2" width="12.140625" style="124" customWidth="1"/>
    <col min="3" max="3" width="8.7109375" style="177" customWidth="1"/>
    <col min="4" max="4" width="20.140625" style="177" customWidth="1"/>
    <col min="5" max="5" width="16.421875" style="177" customWidth="1"/>
    <col min="6" max="6" width="16.28125" style="177" customWidth="1"/>
    <col min="7" max="7" width="15.00390625" style="177" customWidth="1"/>
    <col min="8" max="8" width="20.421875" style="177" customWidth="1"/>
    <col min="9" max="9" width="15.421875" style="177" customWidth="1"/>
    <col min="10" max="10" width="15.00390625" style="177" customWidth="1"/>
    <col min="11" max="11" width="15.421875" style="177" customWidth="1"/>
    <col min="12" max="12" width="20.7109375" style="243" customWidth="1"/>
    <col min="13" max="13" width="15.28125" style="243" customWidth="1"/>
    <col min="14" max="14" width="12.00390625" style="243" customWidth="1"/>
    <col min="15" max="15" width="14.7109375" style="243" customWidth="1"/>
    <col min="16" max="16" width="22.7109375" style="210" customWidth="1"/>
    <col min="17" max="17" width="17.57421875" style="210" customWidth="1"/>
    <col min="18" max="18" width="10.421875" style="210" customWidth="1"/>
    <col min="19" max="19" width="15.140625" style="210" customWidth="1"/>
    <col min="20" max="20" width="24.00390625" style="210" customWidth="1"/>
    <col min="21" max="21" width="16.7109375" style="210" customWidth="1"/>
    <col min="22" max="22" width="12.00390625" style="210" customWidth="1"/>
    <col min="23" max="23" width="15.421875" style="210" customWidth="1"/>
    <col min="24" max="24" width="23.140625" style="124" customWidth="1"/>
    <col min="25" max="25" width="15.57421875" style="124" customWidth="1"/>
    <col min="26" max="26" width="8.8515625" style="210" customWidth="1"/>
    <col min="27" max="27" width="15.00390625" style="210" customWidth="1"/>
    <col min="28" max="28" width="20.421875" style="210" customWidth="1"/>
    <col min="29" max="29" width="15.421875" style="210" customWidth="1"/>
    <col min="30" max="30" width="11.7109375" style="210" customWidth="1"/>
    <col min="31" max="31" width="15.57421875" style="210" customWidth="1"/>
    <col min="32" max="32" width="21.00390625" style="124" customWidth="1"/>
    <col min="33" max="33" width="16.421875" style="124" customWidth="1"/>
    <col min="34" max="34" width="11.00390625" style="210" customWidth="1"/>
    <col min="35" max="35" width="16.421875" style="210" customWidth="1"/>
    <col min="36" max="36" width="21.28125" style="210" customWidth="1"/>
    <col min="37" max="37" width="15.57421875" style="210" customWidth="1"/>
    <col min="38" max="38" width="11.7109375" style="210" customWidth="1"/>
    <col min="39" max="39" width="14.8515625" style="210" customWidth="1"/>
    <col min="40" max="40" width="21.57421875" style="210" customWidth="1"/>
    <col min="41" max="41" width="14.8515625" style="210" customWidth="1"/>
    <col min="42" max="42" width="12.140625" style="210" customWidth="1"/>
    <col min="43" max="43" width="14.8515625" style="210" customWidth="1"/>
    <col min="44" max="44" width="21.421875" style="210" customWidth="1"/>
    <col min="45" max="47" width="14.8515625" style="210" customWidth="1"/>
    <col min="48" max="48" width="21.28125" style="210" customWidth="1"/>
    <col min="49" max="49" width="15.00390625" style="210" customWidth="1"/>
    <col min="50" max="50" width="13.57421875" style="210" customWidth="1"/>
    <col min="51" max="51" width="15.00390625" style="210" customWidth="1"/>
    <col min="52" max="52" width="20.00390625" style="210" customWidth="1"/>
    <col min="53" max="53" width="16.140625" style="210" customWidth="1"/>
    <col min="54" max="54" width="12.28125" style="210" customWidth="1"/>
    <col min="55" max="55" width="16.421875" style="210" customWidth="1"/>
    <col min="56" max="56" width="19.28125" style="210" customWidth="1"/>
    <col min="57" max="57" width="15.57421875" style="210" customWidth="1"/>
    <col min="58" max="58" width="14.8515625" style="210" customWidth="1"/>
    <col min="59" max="59" width="16.140625" style="210" customWidth="1"/>
    <col min="60" max="60" width="18.28125" style="210" customWidth="1"/>
    <col min="61" max="63" width="16.140625" style="210" customWidth="1"/>
    <col min="64" max="64" width="14.57421875" style="210" customWidth="1"/>
    <col min="65" max="65" width="15.7109375" style="210" customWidth="1"/>
    <col min="66" max="66" width="14.7109375" style="210" customWidth="1"/>
    <col min="67" max="67" width="15.00390625" style="210" customWidth="1"/>
    <col min="68" max="68" width="21.28125" style="210" customWidth="1"/>
    <col min="69" max="69" width="17.00390625" style="210" customWidth="1"/>
    <col min="70" max="70" width="16.8515625" style="210" customWidth="1"/>
    <col min="71" max="71" width="15.140625" style="210" customWidth="1"/>
    <col min="72" max="75" width="17.140625" style="243" customWidth="1"/>
    <col min="76" max="87" width="15.8515625" style="178" customWidth="1"/>
    <col min="88" max="88" width="48.28125" style="124" customWidth="1"/>
    <col min="89" max="16384" width="90.8515625" style="124" customWidth="1"/>
  </cols>
  <sheetData>
    <row r="1" spans="1:87" ht="15.75">
      <c r="A1" s="130"/>
      <c r="B1" s="130"/>
      <c r="C1" s="131"/>
      <c r="D1" s="131"/>
      <c r="E1" s="131"/>
      <c r="F1" s="131"/>
      <c r="G1" s="131"/>
      <c r="H1" s="131"/>
      <c r="I1" s="131"/>
      <c r="J1" s="131"/>
      <c r="K1" s="131"/>
      <c r="L1" s="130"/>
      <c r="M1" s="130"/>
      <c r="N1" s="130"/>
      <c r="O1" s="130"/>
      <c r="P1" s="217"/>
      <c r="Q1" s="217"/>
      <c r="R1" s="217"/>
      <c r="S1" s="217"/>
      <c r="T1" s="217"/>
      <c r="U1" s="217"/>
      <c r="V1" s="217"/>
      <c r="W1" s="217"/>
      <c r="Z1" s="217"/>
      <c r="AA1" s="217"/>
      <c r="AB1" s="217"/>
      <c r="AC1" s="217"/>
      <c r="AD1" s="217"/>
      <c r="AE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243"/>
      <c r="BS1" s="130"/>
      <c r="BT1" s="130"/>
      <c r="BU1" s="130"/>
      <c r="BV1" s="130"/>
      <c r="BW1" s="130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</row>
    <row r="2" spans="1:87" ht="20.25">
      <c r="A2" s="297" t="s">
        <v>89</v>
      </c>
      <c r="B2" s="298"/>
      <c r="C2" s="298"/>
      <c r="D2" s="263"/>
      <c r="E2" s="263"/>
      <c r="F2" s="263"/>
      <c r="G2" s="263"/>
      <c r="H2" s="263"/>
      <c r="I2" s="263"/>
      <c r="J2" s="263"/>
      <c r="K2" s="263"/>
      <c r="L2" s="133"/>
      <c r="M2" s="133"/>
      <c r="N2" s="133"/>
      <c r="O2" s="133"/>
      <c r="P2" s="218"/>
      <c r="Q2" s="218"/>
      <c r="R2" s="218"/>
      <c r="S2" s="218"/>
      <c r="T2" s="218"/>
      <c r="U2" s="218"/>
      <c r="V2" s="218"/>
      <c r="W2" s="218"/>
      <c r="X2" s="231"/>
      <c r="Y2" s="231"/>
      <c r="Z2" s="218"/>
      <c r="AA2" s="218"/>
      <c r="AB2" s="218"/>
      <c r="AC2" s="218"/>
      <c r="AD2" s="218"/>
      <c r="AE2" s="218"/>
      <c r="AF2" s="231"/>
      <c r="AG2" s="231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</row>
    <row r="3" spans="1:87" ht="37.5" customHeight="1">
      <c r="A3" s="297" t="s">
        <v>115</v>
      </c>
      <c r="B3" s="299"/>
      <c r="C3" s="299"/>
      <c r="D3" s="264"/>
      <c r="E3" s="264"/>
      <c r="F3" s="264"/>
      <c r="G3" s="264"/>
      <c r="H3" s="264"/>
      <c r="I3" s="264"/>
      <c r="J3" s="264"/>
      <c r="K3" s="264"/>
      <c r="L3" s="135"/>
      <c r="M3" s="135"/>
      <c r="N3" s="135"/>
      <c r="O3" s="135"/>
      <c r="P3" s="219"/>
      <c r="Q3" s="219"/>
      <c r="R3" s="219"/>
      <c r="S3" s="219"/>
      <c r="T3" s="219"/>
      <c r="U3" s="219"/>
      <c r="V3" s="219"/>
      <c r="W3" s="219"/>
      <c r="X3" s="231"/>
      <c r="Y3" s="231"/>
      <c r="Z3" s="219"/>
      <c r="AA3" s="219"/>
      <c r="AB3" s="219"/>
      <c r="AC3" s="219"/>
      <c r="AD3" s="219"/>
      <c r="AE3" s="219"/>
      <c r="AF3" s="231"/>
      <c r="AG3" s="231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</row>
    <row r="4" spans="1:87" ht="24.75" customHeight="1">
      <c r="A4" s="297" t="s">
        <v>161</v>
      </c>
      <c r="B4" s="299"/>
      <c r="C4" s="299"/>
      <c r="D4" s="264"/>
      <c r="E4" s="264"/>
      <c r="F4" s="264"/>
      <c r="G4" s="264"/>
      <c r="H4" s="264"/>
      <c r="I4" s="264"/>
      <c r="J4" s="264"/>
      <c r="K4" s="264"/>
      <c r="L4" s="137"/>
      <c r="M4" s="137"/>
      <c r="N4" s="137"/>
      <c r="O4" s="137"/>
      <c r="P4" s="220"/>
      <c r="Q4" s="220"/>
      <c r="R4" s="220"/>
      <c r="S4" s="220"/>
      <c r="T4" s="220"/>
      <c r="U4" s="220"/>
      <c r="V4" s="220"/>
      <c r="W4" s="220"/>
      <c r="X4" s="231"/>
      <c r="Y4" s="231"/>
      <c r="Z4" s="220"/>
      <c r="AA4" s="220"/>
      <c r="AB4" s="220"/>
      <c r="AC4" s="220"/>
      <c r="AD4" s="220"/>
      <c r="AE4" s="220"/>
      <c r="AF4" s="231"/>
      <c r="AG4" s="231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</row>
    <row r="5" spans="1:87" ht="9.75" customHeight="1">
      <c r="A5" s="139"/>
      <c r="B5" s="139"/>
      <c r="C5" s="140"/>
      <c r="D5" s="140"/>
      <c r="E5" s="140"/>
      <c r="F5" s="140"/>
      <c r="G5" s="140"/>
      <c r="H5" s="140"/>
      <c r="I5" s="140"/>
      <c r="J5" s="140"/>
      <c r="K5" s="140"/>
      <c r="L5" s="139"/>
      <c r="M5" s="139"/>
      <c r="N5" s="139"/>
      <c r="O5" s="139" t="s">
        <v>88</v>
      </c>
      <c r="P5" s="221"/>
      <c r="Q5" s="221"/>
      <c r="R5" s="221"/>
      <c r="S5" s="221"/>
      <c r="T5" s="221"/>
      <c r="U5" s="221"/>
      <c r="V5" s="221"/>
      <c r="W5" s="221"/>
      <c r="X5" s="232"/>
      <c r="Y5" s="232"/>
      <c r="Z5" s="221"/>
      <c r="AA5" s="221"/>
      <c r="AB5" s="221"/>
      <c r="AC5" s="221"/>
      <c r="AD5" s="221"/>
      <c r="AE5" s="221"/>
      <c r="AF5" s="232"/>
      <c r="AG5" s="232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</row>
    <row r="6" spans="1:87" ht="21.75" customHeight="1">
      <c r="A6" s="300" t="s">
        <v>87</v>
      </c>
      <c r="B6" s="299"/>
      <c r="C6" s="299"/>
      <c r="D6" s="264"/>
      <c r="E6" s="264"/>
      <c r="F6" s="264"/>
      <c r="G6" s="264"/>
      <c r="H6" s="264"/>
      <c r="I6" s="264"/>
      <c r="J6" s="264"/>
      <c r="K6" s="264"/>
      <c r="L6" s="130"/>
      <c r="M6" s="130"/>
      <c r="N6" s="130"/>
      <c r="O6" s="130"/>
      <c r="P6" s="217"/>
      <c r="Q6" s="217"/>
      <c r="R6" s="217"/>
      <c r="S6" s="217"/>
      <c r="T6" s="217"/>
      <c r="U6" s="217"/>
      <c r="V6" s="217"/>
      <c r="W6" s="217"/>
      <c r="X6" s="233"/>
      <c r="Y6" s="233"/>
      <c r="Z6" s="217"/>
      <c r="AA6" s="217"/>
      <c r="AB6" s="217"/>
      <c r="AC6" s="217"/>
      <c r="AD6" s="217"/>
      <c r="AE6" s="217"/>
      <c r="AF6" s="233"/>
      <c r="AG6" s="233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</row>
    <row r="7" spans="1:87" ht="35.25" customHeight="1">
      <c r="A7" s="301" t="s">
        <v>86</v>
      </c>
      <c r="B7" s="299"/>
      <c r="C7" s="299"/>
      <c r="D7" s="264"/>
      <c r="E7" s="264"/>
      <c r="F7" s="264"/>
      <c r="G7" s="264"/>
      <c r="H7" s="264"/>
      <c r="I7" s="264"/>
      <c r="J7" s="264"/>
      <c r="K7" s="264"/>
      <c r="L7" s="139"/>
      <c r="M7" s="139"/>
      <c r="N7" s="139"/>
      <c r="O7" s="139"/>
      <c r="P7" s="221"/>
      <c r="Q7" s="221"/>
      <c r="R7" s="221"/>
      <c r="S7" s="221"/>
      <c r="T7" s="221"/>
      <c r="U7" s="221"/>
      <c r="V7" s="221"/>
      <c r="W7" s="221"/>
      <c r="X7" s="232"/>
      <c r="Y7" s="232"/>
      <c r="Z7" s="221"/>
      <c r="AA7" s="221"/>
      <c r="AB7" s="221"/>
      <c r="AC7" s="221"/>
      <c r="AD7" s="221"/>
      <c r="AE7" s="221"/>
      <c r="AF7" s="232"/>
      <c r="AG7" s="232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</row>
    <row r="8" spans="1:87" ht="15.75" customHeight="1">
      <c r="A8" s="245"/>
      <c r="B8" s="244"/>
      <c r="C8" s="244"/>
      <c r="D8" s="264"/>
      <c r="E8" s="264"/>
      <c r="F8" s="264"/>
      <c r="G8" s="264"/>
      <c r="H8" s="264"/>
      <c r="I8" s="264"/>
      <c r="J8" s="264"/>
      <c r="K8" s="264"/>
      <c r="L8" s="139"/>
      <c r="M8" s="139"/>
      <c r="N8" s="139"/>
      <c r="O8" s="139"/>
      <c r="P8" s="221"/>
      <c r="Q8" s="221"/>
      <c r="R8" s="221"/>
      <c r="S8" s="221"/>
      <c r="T8" s="221"/>
      <c r="U8" s="221"/>
      <c r="V8" s="221"/>
      <c r="W8" s="221"/>
      <c r="X8" s="232"/>
      <c r="Y8" s="232"/>
      <c r="Z8" s="221"/>
      <c r="AA8" s="221"/>
      <c r="AB8" s="221"/>
      <c r="AC8" s="221"/>
      <c r="AD8" s="221"/>
      <c r="AE8" s="221"/>
      <c r="AF8" s="232"/>
      <c r="AG8" s="232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</row>
    <row r="9" spans="1:87" s="248" customFormat="1" ht="84" customHeight="1">
      <c r="A9" s="334" t="s">
        <v>85</v>
      </c>
      <c r="B9" s="334" t="s">
        <v>84</v>
      </c>
      <c r="C9" s="334" t="s">
        <v>83</v>
      </c>
      <c r="D9" s="289" t="s">
        <v>148</v>
      </c>
      <c r="E9" s="289"/>
      <c r="F9" s="314"/>
      <c r="G9" s="314"/>
      <c r="H9" s="283" t="s">
        <v>140</v>
      </c>
      <c r="I9" s="284"/>
      <c r="J9" s="284"/>
      <c r="K9" s="285"/>
      <c r="L9" s="283" t="s">
        <v>150</v>
      </c>
      <c r="M9" s="284"/>
      <c r="N9" s="284"/>
      <c r="O9" s="285"/>
      <c r="P9" s="289" t="s">
        <v>126</v>
      </c>
      <c r="Q9" s="289"/>
      <c r="R9" s="314"/>
      <c r="S9" s="314"/>
      <c r="T9" s="289" t="s">
        <v>129</v>
      </c>
      <c r="U9" s="289"/>
      <c r="V9" s="314"/>
      <c r="W9" s="314"/>
      <c r="X9" s="289" t="s">
        <v>105</v>
      </c>
      <c r="Y9" s="289"/>
      <c r="Z9" s="314"/>
      <c r="AA9" s="314"/>
      <c r="AB9" s="289" t="s">
        <v>133</v>
      </c>
      <c r="AC9" s="289"/>
      <c r="AD9" s="314"/>
      <c r="AE9" s="314"/>
      <c r="AF9" s="289" t="s">
        <v>130</v>
      </c>
      <c r="AG9" s="289"/>
      <c r="AH9" s="314"/>
      <c r="AI9" s="314"/>
      <c r="AJ9" s="289" t="s">
        <v>137</v>
      </c>
      <c r="AK9" s="314"/>
      <c r="AL9" s="314"/>
      <c r="AM9" s="314"/>
      <c r="AN9" s="289" t="s">
        <v>135</v>
      </c>
      <c r="AO9" s="314"/>
      <c r="AP9" s="314"/>
      <c r="AQ9" s="314"/>
      <c r="AR9" s="289" t="s">
        <v>143</v>
      </c>
      <c r="AS9" s="314"/>
      <c r="AT9" s="314"/>
      <c r="AU9" s="314"/>
      <c r="AV9" s="289" t="s">
        <v>144</v>
      </c>
      <c r="AW9" s="314"/>
      <c r="AX9" s="314"/>
      <c r="AY9" s="314"/>
      <c r="AZ9" s="289" t="s">
        <v>117</v>
      </c>
      <c r="BA9" s="289"/>
      <c r="BB9" s="289"/>
      <c r="BC9" s="329"/>
      <c r="BD9" s="289" t="s">
        <v>128</v>
      </c>
      <c r="BE9" s="289"/>
      <c r="BF9" s="289"/>
      <c r="BG9" s="329"/>
      <c r="BH9" s="323" t="s">
        <v>139</v>
      </c>
      <c r="BI9" s="323"/>
      <c r="BJ9" s="323"/>
      <c r="BK9" s="324"/>
      <c r="BL9" s="332" t="s">
        <v>112</v>
      </c>
      <c r="BM9" s="332"/>
      <c r="BN9" s="332"/>
      <c r="BO9" s="333"/>
      <c r="BP9" s="321" t="s">
        <v>160</v>
      </c>
      <c r="BQ9" s="322"/>
      <c r="BR9" s="322"/>
      <c r="BS9" s="322"/>
      <c r="BT9" s="141"/>
      <c r="BU9" s="141"/>
      <c r="BV9" s="141"/>
      <c r="BW9" s="141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</row>
    <row r="10" spans="1:87" s="143" customFormat="1" ht="48.75" customHeight="1">
      <c r="A10" s="335"/>
      <c r="B10" s="335"/>
      <c r="C10" s="335"/>
      <c r="D10" s="315" t="s">
        <v>91</v>
      </c>
      <c r="E10" s="316"/>
      <c r="F10" s="315" t="s">
        <v>92</v>
      </c>
      <c r="G10" s="316"/>
      <c r="H10" s="315" t="s">
        <v>91</v>
      </c>
      <c r="I10" s="316"/>
      <c r="J10" s="315" t="s">
        <v>92</v>
      </c>
      <c r="K10" s="316"/>
      <c r="L10" s="315" t="s">
        <v>91</v>
      </c>
      <c r="M10" s="316"/>
      <c r="N10" s="315" t="s">
        <v>92</v>
      </c>
      <c r="O10" s="316"/>
      <c r="P10" s="315" t="s">
        <v>91</v>
      </c>
      <c r="Q10" s="316"/>
      <c r="R10" s="315" t="s">
        <v>92</v>
      </c>
      <c r="S10" s="316"/>
      <c r="T10" s="315" t="s">
        <v>91</v>
      </c>
      <c r="U10" s="316"/>
      <c r="V10" s="315" t="s">
        <v>92</v>
      </c>
      <c r="W10" s="316"/>
      <c r="X10" s="315" t="s">
        <v>91</v>
      </c>
      <c r="Y10" s="316"/>
      <c r="Z10" s="315" t="s">
        <v>92</v>
      </c>
      <c r="AA10" s="316"/>
      <c r="AB10" s="315" t="s">
        <v>91</v>
      </c>
      <c r="AC10" s="316"/>
      <c r="AD10" s="315" t="s">
        <v>92</v>
      </c>
      <c r="AE10" s="316"/>
      <c r="AF10" s="315" t="s">
        <v>91</v>
      </c>
      <c r="AG10" s="316"/>
      <c r="AH10" s="315" t="s">
        <v>92</v>
      </c>
      <c r="AI10" s="316"/>
      <c r="AJ10" s="315" t="s">
        <v>91</v>
      </c>
      <c r="AK10" s="316"/>
      <c r="AL10" s="315" t="s">
        <v>92</v>
      </c>
      <c r="AM10" s="316"/>
      <c r="AN10" s="315" t="s">
        <v>91</v>
      </c>
      <c r="AO10" s="316"/>
      <c r="AP10" s="315" t="s">
        <v>92</v>
      </c>
      <c r="AQ10" s="316"/>
      <c r="AR10" s="315" t="s">
        <v>91</v>
      </c>
      <c r="AS10" s="316"/>
      <c r="AT10" s="315" t="s">
        <v>92</v>
      </c>
      <c r="AU10" s="316"/>
      <c r="AV10" s="315" t="s">
        <v>91</v>
      </c>
      <c r="AW10" s="316"/>
      <c r="AX10" s="315" t="s">
        <v>92</v>
      </c>
      <c r="AY10" s="316"/>
      <c r="AZ10" s="330" t="s">
        <v>91</v>
      </c>
      <c r="BA10" s="331"/>
      <c r="BB10" s="330" t="s">
        <v>92</v>
      </c>
      <c r="BC10" s="331"/>
      <c r="BD10" s="330" t="s">
        <v>91</v>
      </c>
      <c r="BE10" s="331"/>
      <c r="BF10" s="330" t="s">
        <v>92</v>
      </c>
      <c r="BG10" s="331"/>
      <c r="BH10" s="325" t="s">
        <v>91</v>
      </c>
      <c r="BI10" s="326"/>
      <c r="BJ10" s="327" t="s">
        <v>92</v>
      </c>
      <c r="BK10" s="327"/>
      <c r="BL10" s="325" t="s">
        <v>91</v>
      </c>
      <c r="BM10" s="326"/>
      <c r="BN10" s="327" t="s">
        <v>92</v>
      </c>
      <c r="BO10" s="327"/>
      <c r="BP10" s="311" t="s">
        <v>91</v>
      </c>
      <c r="BQ10" s="311"/>
      <c r="BR10" s="294" t="s">
        <v>92</v>
      </c>
      <c r="BS10" s="294"/>
      <c r="BT10" s="141"/>
      <c r="BU10" s="141"/>
      <c r="BV10" s="141"/>
      <c r="BW10" s="141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</row>
    <row r="11" spans="1:87" s="143" customFormat="1" ht="16.5" customHeight="1">
      <c r="A11" s="335"/>
      <c r="B11" s="335"/>
      <c r="C11" s="335"/>
      <c r="D11" s="317" t="s">
        <v>82</v>
      </c>
      <c r="E11" s="265" t="s">
        <v>81</v>
      </c>
      <c r="F11" s="317" t="s">
        <v>82</v>
      </c>
      <c r="G11" s="265" t="s">
        <v>81</v>
      </c>
      <c r="H11" s="317" t="s">
        <v>82</v>
      </c>
      <c r="I11" s="265" t="s">
        <v>81</v>
      </c>
      <c r="J11" s="317" t="s">
        <v>82</v>
      </c>
      <c r="K11" s="265" t="s">
        <v>81</v>
      </c>
      <c r="L11" s="317" t="s">
        <v>82</v>
      </c>
      <c r="M11" s="257" t="s">
        <v>81</v>
      </c>
      <c r="N11" s="317" t="s">
        <v>82</v>
      </c>
      <c r="O11" s="257" t="s">
        <v>81</v>
      </c>
      <c r="P11" s="317" t="s">
        <v>82</v>
      </c>
      <c r="Q11" s="258" t="s">
        <v>81</v>
      </c>
      <c r="R11" s="317" t="s">
        <v>82</v>
      </c>
      <c r="S11" s="258" t="s">
        <v>81</v>
      </c>
      <c r="T11" s="317" t="s">
        <v>82</v>
      </c>
      <c r="U11" s="258" t="s">
        <v>81</v>
      </c>
      <c r="V11" s="317" t="s">
        <v>82</v>
      </c>
      <c r="W11" s="258" t="s">
        <v>81</v>
      </c>
      <c r="X11" s="317" t="s">
        <v>82</v>
      </c>
      <c r="Y11" s="258" t="s">
        <v>81</v>
      </c>
      <c r="Z11" s="317" t="s">
        <v>82</v>
      </c>
      <c r="AA11" s="258" t="s">
        <v>81</v>
      </c>
      <c r="AB11" s="317" t="s">
        <v>82</v>
      </c>
      <c r="AC11" s="258" t="s">
        <v>81</v>
      </c>
      <c r="AD11" s="317" t="s">
        <v>82</v>
      </c>
      <c r="AE11" s="258" t="s">
        <v>81</v>
      </c>
      <c r="AF11" s="317" t="s">
        <v>82</v>
      </c>
      <c r="AG11" s="258" t="s">
        <v>81</v>
      </c>
      <c r="AH11" s="317" t="s">
        <v>82</v>
      </c>
      <c r="AI11" s="258" t="s">
        <v>81</v>
      </c>
      <c r="AJ11" s="317" t="s">
        <v>82</v>
      </c>
      <c r="AK11" s="258" t="s">
        <v>81</v>
      </c>
      <c r="AL11" s="317" t="s">
        <v>82</v>
      </c>
      <c r="AM11" s="258" t="s">
        <v>81</v>
      </c>
      <c r="AN11" s="317" t="s">
        <v>82</v>
      </c>
      <c r="AO11" s="258" t="s">
        <v>81</v>
      </c>
      <c r="AP11" s="317" t="s">
        <v>82</v>
      </c>
      <c r="AQ11" s="258" t="s">
        <v>81</v>
      </c>
      <c r="AR11" s="317" t="s">
        <v>82</v>
      </c>
      <c r="AS11" s="258" t="s">
        <v>81</v>
      </c>
      <c r="AT11" s="317" t="s">
        <v>82</v>
      </c>
      <c r="AU11" s="258" t="s">
        <v>81</v>
      </c>
      <c r="AV11" s="317" t="s">
        <v>82</v>
      </c>
      <c r="AW11" s="258" t="s">
        <v>81</v>
      </c>
      <c r="AX11" s="317" t="s">
        <v>82</v>
      </c>
      <c r="AY11" s="258" t="s">
        <v>81</v>
      </c>
      <c r="AZ11" s="328" t="s">
        <v>82</v>
      </c>
      <c r="BA11" s="42" t="s">
        <v>81</v>
      </c>
      <c r="BB11" s="328" t="s">
        <v>82</v>
      </c>
      <c r="BC11" s="42" t="s">
        <v>81</v>
      </c>
      <c r="BD11" s="328" t="s">
        <v>82</v>
      </c>
      <c r="BE11" s="42" t="s">
        <v>81</v>
      </c>
      <c r="BF11" s="328" t="s">
        <v>82</v>
      </c>
      <c r="BG11" s="42" t="s">
        <v>81</v>
      </c>
      <c r="BH11" s="318" t="s">
        <v>82</v>
      </c>
      <c r="BI11" s="69" t="s">
        <v>81</v>
      </c>
      <c r="BJ11" s="320" t="s">
        <v>82</v>
      </c>
      <c r="BK11" s="69" t="s">
        <v>81</v>
      </c>
      <c r="BL11" s="318" t="s">
        <v>82</v>
      </c>
      <c r="BM11" s="69" t="s">
        <v>81</v>
      </c>
      <c r="BN11" s="320" t="s">
        <v>82</v>
      </c>
      <c r="BO11" s="69" t="s">
        <v>81</v>
      </c>
      <c r="BP11" s="308" t="s">
        <v>82</v>
      </c>
      <c r="BQ11" s="242" t="s">
        <v>81</v>
      </c>
      <c r="BR11" s="308" t="s">
        <v>82</v>
      </c>
      <c r="BS11" s="242" t="s">
        <v>81</v>
      </c>
      <c r="BT11" s="144"/>
      <c r="BU11" s="144"/>
      <c r="BV11" s="144"/>
      <c r="BW11" s="144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</row>
    <row r="12" spans="1:87" s="143" customFormat="1" ht="53.25" customHeight="1">
      <c r="A12" s="336"/>
      <c r="B12" s="336"/>
      <c r="C12" s="336"/>
      <c r="D12" s="317"/>
      <c r="E12" s="262" t="s">
        <v>80</v>
      </c>
      <c r="F12" s="317"/>
      <c r="G12" s="262" t="s">
        <v>80</v>
      </c>
      <c r="H12" s="317"/>
      <c r="I12" s="262" t="s">
        <v>80</v>
      </c>
      <c r="J12" s="317"/>
      <c r="K12" s="262" t="s">
        <v>80</v>
      </c>
      <c r="L12" s="317"/>
      <c r="M12" s="259" t="s">
        <v>80</v>
      </c>
      <c r="N12" s="317"/>
      <c r="O12" s="259" t="s">
        <v>80</v>
      </c>
      <c r="P12" s="317"/>
      <c r="Q12" s="259" t="s">
        <v>80</v>
      </c>
      <c r="R12" s="317"/>
      <c r="S12" s="259" t="s">
        <v>80</v>
      </c>
      <c r="T12" s="317"/>
      <c r="U12" s="259" t="s">
        <v>80</v>
      </c>
      <c r="V12" s="317"/>
      <c r="W12" s="259" t="s">
        <v>80</v>
      </c>
      <c r="X12" s="317"/>
      <c r="Y12" s="259" t="s">
        <v>80</v>
      </c>
      <c r="Z12" s="317"/>
      <c r="AA12" s="259" t="s">
        <v>80</v>
      </c>
      <c r="AB12" s="317"/>
      <c r="AC12" s="259" t="s">
        <v>80</v>
      </c>
      <c r="AD12" s="317"/>
      <c r="AE12" s="259" t="s">
        <v>80</v>
      </c>
      <c r="AF12" s="317"/>
      <c r="AG12" s="259" t="s">
        <v>80</v>
      </c>
      <c r="AH12" s="317"/>
      <c r="AI12" s="259" t="s">
        <v>80</v>
      </c>
      <c r="AJ12" s="317"/>
      <c r="AK12" s="259" t="s">
        <v>80</v>
      </c>
      <c r="AL12" s="317"/>
      <c r="AM12" s="259" t="s">
        <v>80</v>
      </c>
      <c r="AN12" s="317"/>
      <c r="AO12" s="261" t="s">
        <v>80</v>
      </c>
      <c r="AP12" s="317"/>
      <c r="AQ12" s="261" t="s">
        <v>80</v>
      </c>
      <c r="AR12" s="317"/>
      <c r="AS12" s="261" t="s">
        <v>80</v>
      </c>
      <c r="AT12" s="317"/>
      <c r="AU12" s="261" t="s">
        <v>80</v>
      </c>
      <c r="AV12" s="317"/>
      <c r="AW12" s="259" t="s">
        <v>80</v>
      </c>
      <c r="AX12" s="317"/>
      <c r="AY12" s="259" t="s">
        <v>80</v>
      </c>
      <c r="AZ12" s="328"/>
      <c r="BA12" s="4" t="s">
        <v>80</v>
      </c>
      <c r="BB12" s="328"/>
      <c r="BC12" s="4" t="s">
        <v>80</v>
      </c>
      <c r="BD12" s="328"/>
      <c r="BE12" s="4" t="s">
        <v>80</v>
      </c>
      <c r="BF12" s="328"/>
      <c r="BG12" s="4" t="s">
        <v>80</v>
      </c>
      <c r="BH12" s="319"/>
      <c r="BI12" s="67" t="s">
        <v>80</v>
      </c>
      <c r="BJ12" s="320"/>
      <c r="BK12" s="67" t="s">
        <v>80</v>
      </c>
      <c r="BL12" s="319"/>
      <c r="BM12" s="67" t="s">
        <v>80</v>
      </c>
      <c r="BN12" s="320"/>
      <c r="BO12" s="67" t="s">
        <v>80</v>
      </c>
      <c r="BP12" s="308"/>
      <c r="BQ12" s="246" t="s">
        <v>80</v>
      </c>
      <c r="BR12" s="308"/>
      <c r="BS12" s="246" t="s">
        <v>80</v>
      </c>
      <c r="BT12" s="141"/>
      <c r="BU12" s="141"/>
      <c r="BV12" s="141"/>
      <c r="BW12" s="141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</row>
    <row r="13" spans="1:87" s="149" customFormat="1" ht="19.5" customHeight="1">
      <c r="A13" s="185">
        <v>1</v>
      </c>
      <c r="B13" s="185">
        <v>2</v>
      </c>
      <c r="C13" s="185">
        <v>3</v>
      </c>
      <c r="D13" s="227">
        <v>4</v>
      </c>
      <c r="E13" s="227">
        <v>5</v>
      </c>
      <c r="F13" s="227"/>
      <c r="G13" s="227"/>
      <c r="H13" s="227">
        <v>4</v>
      </c>
      <c r="I13" s="227">
        <v>5</v>
      </c>
      <c r="J13" s="227"/>
      <c r="K13" s="227"/>
      <c r="L13" s="227">
        <v>4</v>
      </c>
      <c r="M13" s="227">
        <v>5</v>
      </c>
      <c r="N13" s="227"/>
      <c r="O13" s="227"/>
      <c r="P13" s="228">
        <v>4</v>
      </c>
      <c r="Q13" s="228">
        <v>5</v>
      </c>
      <c r="R13" s="228"/>
      <c r="S13" s="228"/>
      <c r="T13" s="228">
        <v>4</v>
      </c>
      <c r="U13" s="228">
        <v>5</v>
      </c>
      <c r="V13" s="228"/>
      <c r="W13" s="228"/>
      <c r="X13" s="228">
        <v>4</v>
      </c>
      <c r="Y13" s="228">
        <v>5</v>
      </c>
      <c r="Z13" s="228"/>
      <c r="AA13" s="228"/>
      <c r="AB13" s="228"/>
      <c r="AC13" s="228"/>
      <c r="AD13" s="228"/>
      <c r="AE13" s="228"/>
      <c r="AF13" s="228">
        <v>4</v>
      </c>
      <c r="AG13" s="228">
        <v>5</v>
      </c>
      <c r="AH13" s="228"/>
      <c r="AI13" s="228"/>
      <c r="AJ13" s="228">
        <v>4</v>
      </c>
      <c r="AK13" s="228">
        <v>5</v>
      </c>
      <c r="AL13" s="228"/>
      <c r="AM13" s="228"/>
      <c r="AN13" s="228">
        <v>4</v>
      </c>
      <c r="AO13" s="228">
        <v>5</v>
      </c>
      <c r="AP13" s="228"/>
      <c r="AQ13" s="228"/>
      <c r="AR13" s="228">
        <v>4</v>
      </c>
      <c r="AS13" s="228">
        <v>5</v>
      </c>
      <c r="AT13" s="228"/>
      <c r="AU13" s="228"/>
      <c r="AV13" s="228">
        <v>4</v>
      </c>
      <c r="AW13" s="228">
        <v>5</v>
      </c>
      <c r="AX13" s="228"/>
      <c r="AY13" s="228"/>
      <c r="AZ13" s="224">
        <v>4</v>
      </c>
      <c r="BA13" s="224">
        <v>5</v>
      </c>
      <c r="BB13" s="224"/>
      <c r="BC13" s="224"/>
      <c r="BD13" s="224">
        <v>4</v>
      </c>
      <c r="BE13" s="224">
        <v>5</v>
      </c>
      <c r="BF13" s="224"/>
      <c r="BG13" s="224"/>
      <c r="BH13" s="235">
        <v>98</v>
      </c>
      <c r="BI13" s="235">
        <v>99</v>
      </c>
      <c r="BJ13" s="235">
        <v>106</v>
      </c>
      <c r="BK13" s="235">
        <v>107</v>
      </c>
      <c r="BL13" s="235">
        <v>98</v>
      </c>
      <c r="BM13" s="235">
        <v>99</v>
      </c>
      <c r="BN13" s="235">
        <v>106</v>
      </c>
      <c r="BO13" s="235">
        <v>107</v>
      </c>
      <c r="BP13" s="207"/>
      <c r="BQ13" s="207"/>
      <c r="BR13" s="208">
        <v>72</v>
      </c>
      <c r="BS13" s="208">
        <v>73</v>
      </c>
      <c r="BT13" s="147"/>
      <c r="BU13" s="147"/>
      <c r="BV13" s="147"/>
      <c r="BW13" s="147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</row>
    <row r="14" spans="1:88" s="152" customFormat="1" ht="53.25" customHeight="1">
      <c r="A14" s="190" t="s">
        <v>79</v>
      </c>
      <c r="B14" s="187">
        <v>210</v>
      </c>
      <c r="C14" s="187" t="s">
        <v>78</v>
      </c>
      <c r="D14" s="214">
        <f aca="true" t="shared" si="0" ref="D14:O14">D15+D16+D17</f>
        <v>1350081.1800000002</v>
      </c>
      <c r="E14" s="214">
        <f t="shared" si="0"/>
        <v>0</v>
      </c>
      <c r="F14" s="214">
        <f t="shared" si="0"/>
        <v>0</v>
      </c>
      <c r="G14" s="214">
        <f t="shared" si="0"/>
        <v>0</v>
      </c>
      <c r="H14" s="214">
        <f t="shared" si="0"/>
        <v>919698.91</v>
      </c>
      <c r="I14" s="214">
        <f t="shared" si="0"/>
        <v>0</v>
      </c>
      <c r="J14" s="214">
        <f t="shared" si="0"/>
        <v>0</v>
      </c>
      <c r="K14" s="214">
        <f t="shared" si="0"/>
        <v>0</v>
      </c>
      <c r="L14" s="214">
        <f t="shared" si="0"/>
        <v>430382.27</v>
      </c>
      <c r="M14" s="214">
        <f t="shared" si="0"/>
        <v>0</v>
      </c>
      <c r="N14" s="214">
        <f t="shared" si="0"/>
        <v>0</v>
      </c>
      <c r="O14" s="214">
        <f t="shared" si="0"/>
        <v>0</v>
      </c>
      <c r="P14" s="214">
        <f>T14+X14+AF14+AB14+AV14+AJ14+AN14+AR14</f>
        <v>16810306.9</v>
      </c>
      <c r="Q14" s="214">
        <f>U14+Y14+AG14</f>
        <v>0</v>
      </c>
      <c r="R14" s="214">
        <f>V14+Z14+AH14</f>
        <v>0</v>
      </c>
      <c r="S14" s="214">
        <f>W14+AA14+AI14</f>
        <v>0</v>
      </c>
      <c r="T14" s="271">
        <f>T15+T16+T17</f>
        <v>1449391.2</v>
      </c>
      <c r="U14" s="267">
        <f>U15+U16+U17</f>
        <v>0</v>
      </c>
      <c r="V14" s="249">
        <f aca="true" t="shared" si="1" ref="V14:AY14">V15+V16+V17</f>
        <v>0</v>
      </c>
      <c r="W14" s="249">
        <f t="shared" si="1"/>
        <v>0</v>
      </c>
      <c r="X14" s="276">
        <f>X15+X16+X17</f>
        <v>6829024.12</v>
      </c>
      <c r="Y14" s="249">
        <f t="shared" si="1"/>
        <v>0</v>
      </c>
      <c r="Z14" s="249">
        <f t="shared" si="1"/>
        <v>0</v>
      </c>
      <c r="AA14" s="249">
        <f t="shared" si="1"/>
        <v>0</v>
      </c>
      <c r="AB14" s="249">
        <f t="shared" si="1"/>
        <v>946194.95</v>
      </c>
      <c r="AC14" s="249">
        <f t="shared" si="1"/>
        <v>0</v>
      </c>
      <c r="AD14" s="249">
        <f t="shared" si="1"/>
        <v>0</v>
      </c>
      <c r="AE14" s="249">
        <f t="shared" si="1"/>
        <v>0</v>
      </c>
      <c r="AF14" s="249">
        <f t="shared" si="1"/>
        <v>2293020.5</v>
      </c>
      <c r="AG14" s="249">
        <f t="shared" si="1"/>
        <v>0</v>
      </c>
      <c r="AH14" s="249">
        <f t="shared" si="1"/>
        <v>0</v>
      </c>
      <c r="AI14" s="249">
        <f t="shared" si="1"/>
        <v>0</v>
      </c>
      <c r="AJ14" s="249">
        <f t="shared" si="1"/>
        <v>2129470.67</v>
      </c>
      <c r="AK14" s="249">
        <f t="shared" si="1"/>
        <v>0</v>
      </c>
      <c r="AL14" s="249">
        <f t="shared" si="1"/>
        <v>0</v>
      </c>
      <c r="AM14" s="249">
        <f t="shared" si="1"/>
        <v>0</v>
      </c>
      <c r="AN14" s="249">
        <f t="shared" si="1"/>
        <v>1656525.5299999998</v>
      </c>
      <c r="AO14" s="249">
        <f t="shared" si="1"/>
        <v>0</v>
      </c>
      <c r="AP14" s="249">
        <f t="shared" si="1"/>
        <v>0</v>
      </c>
      <c r="AQ14" s="249">
        <f t="shared" si="1"/>
        <v>0</v>
      </c>
      <c r="AR14" s="249">
        <f t="shared" si="1"/>
        <v>1189572.06</v>
      </c>
      <c r="AS14" s="249">
        <f t="shared" si="1"/>
        <v>0</v>
      </c>
      <c r="AT14" s="249">
        <f t="shared" si="1"/>
        <v>0</v>
      </c>
      <c r="AU14" s="249">
        <f t="shared" si="1"/>
        <v>0</v>
      </c>
      <c r="AV14" s="249">
        <f t="shared" si="1"/>
        <v>317107.87</v>
      </c>
      <c r="AW14" s="249">
        <f t="shared" si="1"/>
        <v>0</v>
      </c>
      <c r="AX14" s="249">
        <f t="shared" si="1"/>
        <v>0</v>
      </c>
      <c r="AY14" s="249">
        <f t="shared" si="1"/>
        <v>0</v>
      </c>
      <c r="AZ14" s="214">
        <f aca="true" t="shared" si="2" ref="AZ14:BN14">AZ15+AZ16+AZ17</f>
        <v>0</v>
      </c>
      <c r="BA14" s="214">
        <f t="shared" si="2"/>
        <v>0</v>
      </c>
      <c r="BB14" s="214">
        <f t="shared" si="2"/>
        <v>0</v>
      </c>
      <c r="BC14" s="214">
        <f t="shared" si="2"/>
        <v>0</v>
      </c>
      <c r="BD14" s="214">
        <f aca="true" t="shared" si="3" ref="BD14:BJ14">BD15+BD16+BD17</f>
        <v>333336.4</v>
      </c>
      <c r="BE14" s="214">
        <f t="shared" si="3"/>
        <v>0</v>
      </c>
      <c r="BF14" s="214">
        <f t="shared" si="3"/>
        <v>0</v>
      </c>
      <c r="BG14" s="214">
        <f t="shared" si="3"/>
        <v>0</v>
      </c>
      <c r="BH14" s="214">
        <f t="shared" si="3"/>
        <v>636137.54</v>
      </c>
      <c r="BI14" s="214">
        <f t="shared" si="3"/>
        <v>0</v>
      </c>
      <c r="BJ14" s="214">
        <f t="shared" si="3"/>
        <v>0</v>
      </c>
      <c r="BK14" s="214">
        <v>0</v>
      </c>
      <c r="BL14" s="214">
        <f t="shared" si="2"/>
        <v>0</v>
      </c>
      <c r="BM14" s="214">
        <f t="shared" si="2"/>
        <v>0</v>
      </c>
      <c r="BN14" s="214">
        <f t="shared" si="2"/>
        <v>0</v>
      </c>
      <c r="BO14" s="214">
        <v>0</v>
      </c>
      <c r="BP14" s="214">
        <f>P14+AZ14+BL14+BD14+BH14+D14</f>
        <v>19129862.019999996</v>
      </c>
      <c r="BQ14" s="214">
        <f aca="true" t="shared" si="4" ref="BQ14:BQ45">M14+Q14+BA14+BM14+BE14+BI14</f>
        <v>0</v>
      </c>
      <c r="BR14" s="214">
        <f aca="true" t="shared" si="5" ref="BR14:BR45">N14+R14+BB14+BN14+BF14+BJ14</f>
        <v>0</v>
      </c>
      <c r="BS14" s="214">
        <f aca="true" t="shared" si="6" ref="BS14:BS45">O14+S14+BC14+BO14+BG14+BK14</f>
        <v>0</v>
      </c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1" t="s">
        <v>0</v>
      </c>
    </row>
    <row r="15" spans="1:88" s="149" customFormat="1" ht="44.25" customHeight="1">
      <c r="A15" s="191" t="s">
        <v>77</v>
      </c>
      <c r="B15" s="187">
        <v>211</v>
      </c>
      <c r="C15" s="186" t="s">
        <v>76</v>
      </c>
      <c r="D15" s="215">
        <f>H15+L15</f>
        <v>650398.49</v>
      </c>
      <c r="E15" s="215">
        <f aca="true" t="shared" si="7" ref="E15:G17">I15+M15</f>
        <v>0</v>
      </c>
      <c r="F15" s="215">
        <f t="shared" si="7"/>
        <v>0</v>
      </c>
      <c r="G15" s="215">
        <f t="shared" si="7"/>
        <v>0</v>
      </c>
      <c r="H15" s="215">
        <v>421716.07</v>
      </c>
      <c r="I15" s="215">
        <v>0</v>
      </c>
      <c r="J15" s="215">
        <v>0</v>
      </c>
      <c r="K15" s="215">
        <v>0</v>
      </c>
      <c r="L15" s="215">
        <v>228682.42</v>
      </c>
      <c r="M15" s="215">
        <v>0</v>
      </c>
      <c r="N15" s="215">
        <v>0</v>
      </c>
      <c r="O15" s="215">
        <v>0</v>
      </c>
      <c r="P15" s="214">
        <f>T15+X15+AF15+AB15+AV15+AJ15+AN15+AR15</f>
        <v>9271687.86</v>
      </c>
      <c r="Q15" s="214">
        <f aca="true" t="shared" si="8" ref="Q15:Q45">U15+Y15+AG15</f>
        <v>0</v>
      </c>
      <c r="R15" s="214">
        <f aca="true" t="shared" si="9" ref="R15:R45">V15+Z15+AH15</f>
        <v>0</v>
      </c>
      <c r="S15" s="214">
        <f aca="true" t="shared" si="10" ref="S15:S45">W15+AA15+AI15</f>
        <v>0</v>
      </c>
      <c r="T15" s="277">
        <v>719212.32</v>
      </c>
      <c r="U15" s="278">
        <v>0</v>
      </c>
      <c r="V15" s="250">
        <v>0</v>
      </c>
      <c r="W15" s="250">
        <v>0</v>
      </c>
      <c r="X15" s="250">
        <v>3638327.2</v>
      </c>
      <c r="Y15" s="250">
        <v>0</v>
      </c>
      <c r="Z15" s="250">
        <v>0</v>
      </c>
      <c r="AA15" s="250">
        <v>0</v>
      </c>
      <c r="AB15" s="250">
        <v>621965.62</v>
      </c>
      <c r="AC15" s="250">
        <v>0</v>
      </c>
      <c r="AD15" s="250">
        <v>0</v>
      </c>
      <c r="AE15" s="250">
        <v>0</v>
      </c>
      <c r="AF15" s="250">
        <v>1075160.49</v>
      </c>
      <c r="AG15" s="250">
        <v>0</v>
      </c>
      <c r="AH15" s="250">
        <v>0</v>
      </c>
      <c r="AI15" s="250">
        <v>0</v>
      </c>
      <c r="AJ15" s="250">
        <v>1345805.46</v>
      </c>
      <c r="AK15" s="250">
        <v>0</v>
      </c>
      <c r="AL15" s="250">
        <v>0</v>
      </c>
      <c r="AM15" s="250">
        <v>0</v>
      </c>
      <c r="AN15" s="279">
        <v>869612.11</v>
      </c>
      <c r="AO15" s="250">
        <v>0</v>
      </c>
      <c r="AP15" s="250">
        <v>0</v>
      </c>
      <c r="AQ15" s="250">
        <v>0</v>
      </c>
      <c r="AR15" s="279">
        <v>799579.79</v>
      </c>
      <c r="AS15" s="250">
        <v>0</v>
      </c>
      <c r="AT15" s="250">
        <v>0</v>
      </c>
      <c r="AU15" s="250">
        <v>0</v>
      </c>
      <c r="AV15" s="279">
        <v>202024.87</v>
      </c>
      <c r="AW15" s="250">
        <v>0</v>
      </c>
      <c r="AX15" s="250">
        <v>0</v>
      </c>
      <c r="AY15" s="250">
        <v>0</v>
      </c>
      <c r="AZ15" s="237">
        <v>0</v>
      </c>
      <c r="BA15" s="237">
        <v>0</v>
      </c>
      <c r="BB15" s="215">
        <v>0</v>
      </c>
      <c r="BC15" s="215">
        <v>0</v>
      </c>
      <c r="BD15" s="237">
        <v>184824.71</v>
      </c>
      <c r="BE15" s="237">
        <v>0</v>
      </c>
      <c r="BF15" s="215">
        <v>0</v>
      </c>
      <c r="BG15" s="215">
        <v>0</v>
      </c>
      <c r="BH15" s="125">
        <v>359913.59</v>
      </c>
      <c r="BI15" s="125">
        <v>0</v>
      </c>
      <c r="BJ15" s="215">
        <v>0</v>
      </c>
      <c r="BK15" s="215">
        <v>0</v>
      </c>
      <c r="BL15" s="125">
        <v>0</v>
      </c>
      <c r="BM15" s="125">
        <v>0</v>
      </c>
      <c r="BN15" s="215">
        <v>0</v>
      </c>
      <c r="BO15" s="215">
        <v>0</v>
      </c>
      <c r="BP15" s="214">
        <f aca="true" t="shared" si="11" ref="BP15:BP45">P15+AZ15+BL15+BD15+BH15+D15</f>
        <v>10466824.65</v>
      </c>
      <c r="BQ15" s="214">
        <f t="shared" si="4"/>
        <v>0</v>
      </c>
      <c r="BR15" s="214">
        <f t="shared" si="5"/>
        <v>0</v>
      </c>
      <c r="BS15" s="214">
        <f t="shared" si="6"/>
        <v>0</v>
      </c>
      <c r="BT15" s="153"/>
      <c r="BU15" s="153"/>
      <c r="BV15" s="153"/>
      <c r="BW15" s="153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5" t="s">
        <v>0</v>
      </c>
    </row>
    <row r="16" spans="1:88" s="149" customFormat="1" ht="51" customHeight="1">
      <c r="A16" s="191" t="s">
        <v>75</v>
      </c>
      <c r="B16" s="187" t="s">
        <v>74</v>
      </c>
      <c r="C16" s="186" t="s">
        <v>73</v>
      </c>
      <c r="D16" s="215">
        <f aca="true" t="shared" si="12" ref="D16:D44">H16+L16</f>
        <v>91367</v>
      </c>
      <c r="E16" s="215">
        <f t="shared" si="7"/>
        <v>0</v>
      </c>
      <c r="F16" s="215">
        <f t="shared" si="7"/>
        <v>0</v>
      </c>
      <c r="G16" s="215">
        <f t="shared" si="7"/>
        <v>0</v>
      </c>
      <c r="H16" s="125">
        <v>6855</v>
      </c>
      <c r="I16" s="215">
        <v>0</v>
      </c>
      <c r="J16" s="215">
        <v>0</v>
      </c>
      <c r="K16" s="215">
        <v>0</v>
      </c>
      <c r="L16" s="125">
        <v>84512</v>
      </c>
      <c r="M16" s="215">
        <v>0</v>
      </c>
      <c r="N16" s="215">
        <v>0</v>
      </c>
      <c r="O16" s="215">
        <v>0</v>
      </c>
      <c r="P16" s="214">
        <f aca="true" t="shared" si="13" ref="P16:P44">T16+X16+AF16+AB16+AV16+AJ16+AN16+AR16</f>
        <v>449136.68999999994</v>
      </c>
      <c r="Q16" s="214">
        <f t="shared" si="8"/>
        <v>0</v>
      </c>
      <c r="R16" s="214">
        <f t="shared" si="9"/>
        <v>0</v>
      </c>
      <c r="S16" s="214">
        <f t="shared" si="10"/>
        <v>0</v>
      </c>
      <c r="T16" s="277">
        <v>63.06</v>
      </c>
      <c r="U16" s="278">
        <v>0</v>
      </c>
      <c r="V16" s="250">
        <v>0</v>
      </c>
      <c r="W16" s="250">
        <v>0</v>
      </c>
      <c r="X16" s="250">
        <v>169116.35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v>1836.13</v>
      </c>
      <c r="AG16" s="250">
        <v>0</v>
      </c>
      <c r="AH16" s="250">
        <v>0</v>
      </c>
      <c r="AI16" s="250">
        <v>0</v>
      </c>
      <c r="AJ16" s="250">
        <v>255</v>
      </c>
      <c r="AK16" s="250">
        <v>0</v>
      </c>
      <c r="AL16" s="250">
        <v>0</v>
      </c>
      <c r="AM16" s="250">
        <v>0</v>
      </c>
      <c r="AN16" s="279">
        <v>238620.55</v>
      </c>
      <c r="AO16" s="250">
        <v>0</v>
      </c>
      <c r="AP16" s="250">
        <v>0</v>
      </c>
      <c r="AQ16" s="250">
        <v>0</v>
      </c>
      <c r="AR16" s="279">
        <v>39245.6</v>
      </c>
      <c r="AS16" s="250">
        <v>0</v>
      </c>
      <c r="AT16" s="250">
        <v>0</v>
      </c>
      <c r="AU16" s="250">
        <v>0</v>
      </c>
      <c r="AV16" s="279">
        <v>0</v>
      </c>
      <c r="AW16" s="250">
        <v>0</v>
      </c>
      <c r="AX16" s="250">
        <v>0</v>
      </c>
      <c r="AY16" s="250">
        <v>0</v>
      </c>
      <c r="AZ16" s="237">
        <v>0</v>
      </c>
      <c r="BA16" s="237">
        <v>0</v>
      </c>
      <c r="BB16" s="215">
        <v>0</v>
      </c>
      <c r="BC16" s="215">
        <v>0</v>
      </c>
      <c r="BD16" s="237">
        <v>0</v>
      </c>
      <c r="BE16" s="237">
        <v>0</v>
      </c>
      <c r="BF16" s="215">
        <v>0</v>
      </c>
      <c r="BG16" s="215">
        <v>0</v>
      </c>
      <c r="BH16" s="125">
        <v>91245.18</v>
      </c>
      <c r="BI16" s="125">
        <v>0</v>
      </c>
      <c r="BJ16" s="215">
        <v>0</v>
      </c>
      <c r="BK16" s="215">
        <v>0</v>
      </c>
      <c r="BL16" s="125">
        <v>0</v>
      </c>
      <c r="BM16" s="125">
        <v>0</v>
      </c>
      <c r="BN16" s="215">
        <v>0</v>
      </c>
      <c r="BO16" s="215">
        <v>0</v>
      </c>
      <c r="BP16" s="214">
        <f t="shared" si="11"/>
        <v>631748.8699999999</v>
      </c>
      <c r="BQ16" s="214">
        <f t="shared" si="4"/>
        <v>0</v>
      </c>
      <c r="BR16" s="214">
        <f t="shared" si="5"/>
        <v>0</v>
      </c>
      <c r="BS16" s="214">
        <f t="shared" si="6"/>
        <v>0</v>
      </c>
      <c r="BT16" s="153"/>
      <c r="BU16" s="153"/>
      <c r="BV16" s="153"/>
      <c r="BW16" s="153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5" t="s">
        <v>0</v>
      </c>
    </row>
    <row r="17" spans="1:88" s="149" customFormat="1" ht="57" customHeight="1">
      <c r="A17" s="191" t="s">
        <v>72</v>
      </c>
      <c r="B17" s="187">
        <v>213</v>
      </c>
      <c r="C17" s="186" t="s">
        <v>71</v>
      </c>
      <c r="D17" s="215">
        <f t="shared" si="12"/>
        <v>608315.6900000001</v>
      </c>
      <c r="E17" s="215">
        <f t="shared" si="7"/>
        <v>0</v>
      </c>
      <c r="F17" s="215">
        <f t="shared" si="7"/>
        <v>0</v>
      </c>
      <c r="G17" s="215">
        <f t="shared" si="7"/>
        <v>0</v>
      </c>
      <c r="H17" s="215">
        <v>491127.84</v>
      </c>
      <c r="I17" s="215">
        <v>0</v>
      </c>
      <c r="J17" s="215">
        <v>0</v>
      </c>
      <c r="K17" s="215">
        <v>0</v>
      </c>
      <c r="L17" s="215">
        <v>117187.85</v>
      </c>
      <c r="M17" s="215">
        <v>0</v>
      </c>
      <c r="N17" s="215">
        <v>0</v>
      </c>
      <c r="O17" s="215">
        <v>0</v>
      </c>
      <c r="P17" s="214">
        <f t="shared" si="13"/>
        <v>7089482.35</v>
      </c>
      <c r="Q17" s="214">
        <f t="shared" si="8"/>
        <v>0</v>
      </c>
      <c r="R17" s="214">
        <f t="shared" si="9"/>
        <v>0</v>
      </c>
      <c r="S17" s="214">
        <f t="shared" si="10"/>
        <v>0</v>
      </c>
      <c r="T17" s="277">
        <v>730115.82</v>
      </c>
      <c r="U17" s="278">
        <v>0</v>
      </c>
      <c r="V17" s="250">
        <v>0</v>
      </c>
      <c r="W17" s="250">
        <v>0</v>
      </c>
      <c r="X17" s="250">
        <v>3021580.57</v>
      </c>
      <c r="Y17" s="250">
        <v>0</v>
      </c>
      <c r="Z17" s="250">
        <v>0</v>
      </c>
      <c r="AA17" s="250">
        <v>0</v>
      </c>
      <c r="AB17" s="250">
        <v>324229.33</v>
      </c>
      <c r="AC17" s="250">
        <v>0</v>
      </c>
      <c r="AD17" s="250">
        <v>0</v>
      </c>
      <c r="AE17" s="250">
        <v>0</v>
      </c>
      <c r="AF17" s="250">
        <v>1216023.88</v>
      </c>
      <c r="AG17" s="250">
        <v>0</v>
      </c>
      <c r="AH17" s="250">
        <v>0</v>
      </c>
      <c r="AI17" s="250">
        <v>0</v>
      </c>
      <c r="AJ17" s="250">
        <v>783410.21</v>
      </c>
      <c r="AK17" s="250">
        <v>0</v>
      </c>
      <c r="AL17" s="250">
        <v>0</v>
      </c>
      <c r="AM17" s="250">
        <v>0</v>
      </c>
      <c r="AN17" s="279">
        <v>548292.87</v>
      </c>
      <c r="AO17" s="250">
        <v>0</v>
      </c>
      <c r="AP17" s="250">
        <v>0</v>
      </c>
      <c r="AQ17" s="250">
        <v>0</v>
      </c>
      <c r="AR17" s="279">
        <v>350746.67</v>
      </c>
      <c r="AS17" s="250">
        <v>0</v>
      </c>
      <c r="AT17" s="250">
        <v>0</v>
      </c>
      <c r="AU17" s="250">
        <v>0</v>
      </c>
      <c r="AV17" s="279">
        <v>115083</v>
      </c>
      <c r="AW17" s="250">
        <v>0</v>
      </c>
      <c r="AX17" s="250">
        <v>0</v>
      </c>
      <c r="AY17" s="250">
        <v>0</v>
      </c>
      <c r="AZ17" s="237">
        <v>0</v>
      </c>
      <c r="BA17" s="237">
        <v>0</v>
      </c>
      <c r="BB17" s="215">
        <v>0</v>
      </c>
      <c r="BC17" s="215">
        <v>0</v>
      </c>
      <c r="BD17" s="237">
        <v>148511.69</v>
      </c>
      <c r="BE17" s="237">
        <v>0</v>
      </c>
      <c r="BF17" s="215">
        <v>0</v>
      </c>
      <c r="BG17" s="215">
        <v>0</v>
      </c>
      <c r="BH17" s="125">
        <v>184978.77</v>
      </c>
      <c r="BI17" s="125">
        <v>0</v>
      </c>
      <c r="BJ17" s="215">
        <v>0</v>
      </c>
      <c r="BK17" s="215">
        <v>0</v>
      </c>
      <c r="BL17" s="125">
        <v>0</v>
      </c>
      <c r="BM17" s="125">
        <v>0</v>
      </c>
      <c r="BN17" s="215">
        <v>0</v>
      </c>
      <c r="BO17" s="215">
        <v>0</v>
      </c>
      <c r="BP17" s="214">
        <f t="shared" si="11"/>
        <v>8031288.5</v>
      </c>
      <c r="BQ17" s="214">
        <f t="shared" si="4"/>
        <v>0</v>
      </c>
      <c r="BR17" s="214">
        <f t="shared" si="5"/>
        <v>0</v>
      </c>
      <c r="BS17" s="214">
        <f t="shared" si="6"/>
        <v>0</v>
      </c>
      <c r="BT17" s="153"/>
      <c r="BU17" s="153"/>
      <c r="BV17" s="153"/>
      <c r="BW17" s="153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5" t="s">
        <v>0</v>
      </c>
    </row>
    <row r="18" spans="1:88" s="152" customFormat="1" ht="57" customHeight="1">
      <c r="A18" s="190" t="s">
        <v>70</v>
      </c>
      <c r="B18" s="187">
        <v>220</v>
      </c>
      <c r="C18" s="187" t="s">
        <v>69</v>
      </c>
      <c r="D18" s="214">
        <f aca="true" t="shared" si="14" ref="D18:O18">D19+D20+D21+D22+D23+D25</f>
        <v>0</v>
      </c>
      <c r="E18" s="214">
        <f t="shared" si="14"/>
        <v>0</v>
      </c>
      <c r="F18" s="214">
        <f t="shared" si="14"/>
        <v>0</v>
      </c>
      <c r="G18" s="214">
        <f t="shared" si="14"/>
        <v>0</v>
      </c>
      <c r="H18" s="214">
        <f t="shared" si="14"/>
        <v>0</v>
      </c>
      <c r="I18" s="214">
        <f t="shared" si="14"/>
        <v>0</v>
      </c>
      <c r="J18" s="214">
        <f t="shared" si="14"/>
        <v>0</v>
      </c>
      <c r="K18" s="214">
        <f t="shared" si="14"/>
        <v>0</v>
      </c>
      <c r="L18" s="214">
        <f t="shared" si="14"/>
        <v>0</v>
      </c>
      <c r="M18" s="214">
        <f t="shared" si="14"/>
        <v>0</v>
      </c>
      <c r="N18" s="214">
        <f t="shared" si="14"/>
        <v>0</v>
      </c>
      <c r="O18" s="214">
        <f t="shared" si="14"/>
        <v>0</v>
      </c>
      <c r="P18" s="214">
        <f>T18+X18+AF18+AB18+AV18+AJ18+AN18+AR18</f>
        <v>13449824.069999998</v>
      </c>
      <c r="Q18" s="214">
        <f t="shared" si="8"/>
        <v>0</v>
      </c>
      <c r="R18" s="214">
        <f t="shared" si="9"/>
        <v>0</v>
      </c>
      <c r="S18" s="214">
        <f t="shared" si="10"/>
        <v>0</v>
      </c>
      <c r="T18" s="271">
        <f>T19+T20+T21+T22+T23+T25</f>
        <v>10555876.639999999</v>
      </c>
      <c r="U18" s="267">
        <f>U19+U20+U21+U22+U23+U25</f>
        <v>0</v>
      </c>
      <c r="V18" s="249">
        <f aca="true" t="shared" si="15" ref="V18:AY18">V19+V20+V21+V22+V23+V25</f>
        <v>0</v>
      </c>
      <c r="W18" s="249">
        <f t="shared" si="15"/>
        <v>0</v>
      </c>
      <c r="X18" s="276">
        <f>X19+X20+X21+X22+X23+X25</f>
        <v>2755192.63</v>
      </c>
      <c r="Y18" s="249">
        <f t="shared" si="15"/>
        <v>0</v>
      </c>
      <c r="Z18" s="249">
        <f t="shared" si="15"/>
        <v>0</v>
      </c>
      <c r="AA18" s="249">
        <f t="shared" si="15"/>
        <v>0</v>
      </c>
      <c r="AB18" s="249">
        <f t="shared" si="15"/>
        <v>0</v>
      </c>
      <c r="AC18" s="249">
        <f t="shared" si="15"/>
        <v>0</v>
      </c>
      <c r="AD18" s="249">
        <f t="shared" si="15"/>
        <v>0</v>
      </c>
      <c r="AE18" s="249">
        <f t="shared" si="15"/>
        <v>0</v>
      </c>
      <c r="AF18" s="249">
        <f t="shared" si="15"/>
        <v>93546.34</v>
      </c>
      <c r="AG18" s="249">
        <f t="shared" si="15"/>
        <v>0</v>
      </c>
      <c r="AH18" s="249">
        <f t="shared" si="15"/>
        <v>0</v>
      </c>
      <c r="AI18" s="249">
        <f t="shared" si="15"/>
        <v>0</v>
      </c>
      <c r="AJ18" s="249">
        <f t="shared" si="15"/>
        <v>38004.86</v>
      </c>
      <c r="AK18" s="249">
        <f t="shared" si="15"/>
        <v>0</v>
      </c>
      <c r="AL18" s="249">
        <f t="shared" si="15"/>
        <v>0</v>
      </c>
      <c r="AM18" s="249">
        <f t="shared" si="15"/>
        <v>0</v>
      </c>
      <c r="AN18" s="249">
        <f t="shared" si="15"/>
        <v>0</v>
      </c>
      <c r="AO18" s="249">
        <f t="shared" si="15"/>
        <v>0</v>
      </c>
      <c r="AP18" s="249">
        <f t="shared" si="15"/>
        <v>0</v>
      </c>
      <c r="AQ18" s="249">
        <f t="shared" si="15"/>
        <v>0</v>
      </c>
      <c r="AR18" s="249">
        <f t="shared" si="15"/>
        <v>0</v>
      </c>
      <c r="AS18" s="249">
        <f t="shared" si="15"/>
        <v>0</v>
      </c>
      <c r="AT18" s="249">
        <f t="shared" si="15"/>
        <v>0</v>
      </c>
      <c r="AU18" s="249">
        <f t="shared" si="15"/>
        <v>0</v>
      </c>
      <c r="AV18" s="249">
        <f t="shared" si="15"/>
        <v>7203.6</v>
      </c>
      <c r="AW18" s="249">
        <f t="shared" si="15"/>
        <v>0</v>
      </c>
      <c r="AX18" s="249">
        <f t="shared" si="15"/>
        <v>0</v>
      </c>
      <c r="AY18" s="249">
        <f t="shared" si="15"/>
        <v>0</v>
      </c>
      <c r="AZ18" s="214">
        <f aca="true" t="shared" si="16" ref="AZ18:BO18">AZ19+AZ20+AZ21+AZ22+AZ23+AZ25</f>
        <v>0</v>
      </c>
      <c r="BA18" s="214">
        <f t="shared" si="16"/>
        <v>0</v>
      </c>
      <c r="BB18" s="214">
        <f t="shared" si="16"/>
        <v>0</v>
      </c>
      <c r="BC18" s="214">
        <f t="shared" si="16"/>
        <v>0</v>
      </c>
      <c r="BD18" s="214">
        <f aca="true" t="shared" si="17" ref="BD18:BK18">BD19+BD20+BD21+BD22+BD23+BD25</f>
        <v>0</v>
      </c>
      <c r="BE18" s="214">
        <f t="shared" si="17"/>
        <v>0</v>
      </c>
      <c r="BF18" s="214">
        <f t="shared" si="17"/>
        <v>0</v>
      </c>
      <c r="BG18" s="214">
        <f t="shared" si="17"/>
        <v>0</v>
      </c>
      <c r="BH18" s="214">
        <f t="shared" si="17"/>
        <v>0</v>
      </c>
      <c r="BI18" s="214">
        <f t="shared" si="17"/>
        <v>0</v>
      </c>
      <c r="BJ18" s="214">
        <f t="shared" si="17"/>
        <v>0</v>
      </c>
      <c r="BK18" s="214">
        <f t="shared" si="17"/>
        <v>0</v>
      </c>
      <c r="BL18" s="214">
        <f t="shared" si="16"/>
        <v>0</v>
      </c>
      <c r="BM18" s="214">
        <f t="shared" si="16"/>
        <v>0</v>
      </c>
      <c r="BN18" s="214">
        <f t="shared" si="16"/>
        <v>0</v>
      </c>
      <c r="BO18" s="214">
        <f t="shared" si="16"/>
        <v>0</v>
      </c>
      <c r="BP18" s="214">
        <f t="shared" si="11"/>
        <v>13449824.069999998</v>
      </c>
      <c r="BQ18" s="214">
        <f t="shared" si="4"/>
        <v>0</v>
      </c>
      <c r="BR18" s="214">
        <f t="shared" si="5"/>
        <v>0</v>
      </c>
      <c r="BS18" s="214">
        <f t="shared" si="6"/>
        <v>0</v>
      </c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1" t="s">
        <v>0</v>
      </c>
    </row>
    <row r="19" spans="1:88" s="157" customFormat="1" ht="25.5" customHeight="1">
      <c r="A19" s="192" t="s">
        <v>68</v>
      </c>
      <c r="B19" s="187">
        <v>221</v>
      </c>
      <c r="C19" s="186" t="s">
        <v>67</v>
      </c>
      <c r="D19" s="215">
        <f t="shared" si="12"/>
        <v>0</v>
      </c>
      <c r="E19" s="215">
        <f aca="true" t="shared" si="18" ref="E19:G22">I19+M19</f>
        <v>0</v>
      </c>
      <c r="F19" s="215">
        <f t="shared" si="18"/>
        <v>0</v>
      </c>
      <c r="G19" s="215">
        <f t="shared" si="18"/>
        <v>0</v>
      </c>
      <c r="H19" s="125">
        <v>0</v>
      </c>
      <c r="I19" s="215">
        <v>0</v>
      </c>
      <c r="J19" s="215">
        <v>0</v>
      </c>
      <c r="K19" s="215">
        <v>0</v>
      </c>
      <c r="L19" s="125">
        <v>0</v>
      </c>
      <c r="M19" s="215">
        <v>0</v>
      </c>
      <c r="N19" s="215">
        <v>0</v>
      </c>
      <c r="O19" s="215">
        <v>0</v>
      </c>
      <c r="P19" s="214">
        <f t="shared" si="13"/>
        <v>34722.81</v>
      </c>
      <c r="Q19" s="214">
        <f t="shared" si="8"/>
        <v>0</v>
      </c>
      <c r="R19" s="214">
        <f t="shared" si="9"/>
        <v>0</v>
      </c>
      <c r="S19" s="214">
        <f t="shared" si="10"/>
        <v>0</v>
      </c>
      <c r="T19" s="277">
        <v>9620</v>
      </c>
      <c r="U19" s="278">
        <v>0</v>
      </c>
      <c r="V19" s="250">
        <v>0</v>
      </c>
      <c r="W19" s="250">
        <v>0</v>
      </c>
      <c r="X19" s="250">
        <v>9210.07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v>15892.74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v>0</v>
      </c>
      <c r="AY19" s="250">
        <v>0</v>
      </c>
      <c r="AZ19" s="237">
        <v>0</v>
      </c>
      <c r="BA19" s="237">
        <v>0</v>
      </c>
      <c r="BB19" s="215">
        <v>0</v>
      </c>
      <c r="BC19" s="215">
        <v>0</v>
      </c>
      <c r="BD19" s="237">
        <v>0</v>
      </c>
      <c r="BE19" s="237">
        <v>0</v>
      </c>
      <c r="BF19" s="215">
        <v>0</v>
      </c>
      <c r="BG19" s="215">
        <v>0</v>
      </c>
      <c r="BH19" s="125">
        <v>0</v>
      </c>
      <c r="BI19" s="125">
        <v>0</v>
      </c>
      <c r="BJ19" s="215">
        <v>0</v>
      </c>
      <c r="BK19" s="215">
        <v>0</v>
      </c>
      <c r="BL19" s="125">
        <v>0</v>
      </c>
      <c r="BM19" s="125">
        <v>0</v>
      </c>
      <c r="BN19" s="215">
        <v>0</v>
      </c>
      <c r="BO19" s="215">
        <v>0</v>
      </c>
      <c r="BP19" s="214">
        <f t="shared" si="11"/>
        <v>34722.81</v>
      </c>
      <c r="BQ19" s="214">
        <f t="shared" si="4"/>
        <v>0</v>
      </c>
      <c r="BR19" s="214">
        <f t="shared" si="5"/>
        <v>0</v>
      </c>
      <c r="BS19" s="214">
        <f t="shared" si="6"/>
        <v>0</v>
      </c>
      <c r="BT19" s="153"/>
      <c r="BU19" s="153"/>
      <c r="BV19" s="153"/>
      <c r="BW19" s="153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5" t="s">
        <v>0</v>
      </c>
    </row>
    <row r="20" spans="1:88" s="157" customFormat="1" ht="25.5" customHeight="1">
      <c r="A20" s="192" t="s">
        <v>66</v>
      </c>
      <c r="B20" s="187" t="s">
        <v>65</v>
      </c>
      <c r="C20" s="186" t="s">
        <v>64</v>
      </c>
      <c r="D20" s="215">
        <f t="shared" si="12"/>
        <v>0</v>
      </c>
      <c r="E20" s="215">
        <f t="shared" si="18"/>
        <v>0</v>
      </c>
      <c r="F20" s="215">
        <f t="shared" si="18"/>
        <v>0</v>
      </c>
      <c r="G20" s="215">
        <f t="shared" si="18"/>
        <v>0</v>
      </c>
      <c r="H20" s="125">
        <v>0</v>
      </c>
      <c r="I20" s="215">
        <v>0</v>
      </c>
      <c r="J20" s="215">
        <v>0</v>
      </c>
      <c r="K20" s="215">
        <v>0</v>
      </c>
      <c r="L20" s="125">
        <v>0</v>
      </c>
      <c r="M20" s="215">
        <v>0</v>
      </c>
      <c r="N20" s="215">
        <v>0</v>
      </c>
      <c r="O20" s="215">
        <v>0</v>
      </c>
      <c r="P20" s="214">
        <f t="shared" si="13"/>
        <v>0</v>
      </c>
      <c r="Q20" s="214">
        <f t="shared" si="8"/>
        <v>0</v>
      </c>
      <c r="R20" s="214">
        <f t="shared" si="9"/>
        <v>0</v>
      </c>
      <c r="S20" s="214">
        <f t="shared" si="10"/>
        <v>0</v>
      </c>
      <c r="T20" s="277">
        <v>0</v>
      </c>
      <c r="U20" s="278"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v>0</v>
      </c>
      <c r="AY20" s="250">
        <v>0</v>
      </c>
      <c r="AZ20" s="237">
        <v>0</v>
      </c>
      <c r="BA20" s="237">
        <v>0</v>
      </c>
      <c r="BB20" s="215">
        <v>0</v>
      </c>
      <c r="BC20" s="215">
        <v>0</v>
      </c>
      <c r="BD20" s="237">
        <v>0</v>
      </c>
      <c r="BE20" s="237">
        <v>0</v>
      </c>
      <c r="BF20" s="215">
        <v>0</v>
      </c>
      <c r="BG20" s="215">
        <v>0</v>
      </c>
      <c r="BH20" s="125">
        <v>0</v>
      </c>
      <c r="BI20" s="125">
        <v>0</v>
      </c>
      <c r="BJ20" s="215">
        <v>0</v>
      </c>
      <c r="BK20" s="215">
        <v>0</v>
      </c>
      <c r="BL20" s="125">
        <v>0</v>
      </c>
      <c r="BM20" s="125">
        <v>0</v>
      </c>
      <c r="BN20" s="215">
        <v>0</v>
      </c>
      <c r="BO20" s="215">
        <v>0</v>
      </c>
      <c r="BP20" s="214">
        <f t="shared" si="11"/>
        <v>0</v>
      </c>
      <c r="BQ20" s="214">
        <f t="shared" si="4"/>
        <v>0</v>
      </c>
      <c r="BR20" s="214">
        <f t="shared" si="5"/>
        <v>0</v>
      </c>
      <c r="BS20" s="214">
        <f t="shared" si="6"/>
        <v>0</v>
      </c>
      <c r="BT20" s="153"/>
      <c r="BU20" s="153"/>
      <c r="BV20" s="153"/>
      <c r="BW20" s="153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5" t="s">
        <v>0</v>
      </c>
    </row>
    <row r="21" spans="1:88" s="157" customFormat="1" ht="25.5" customHeight="1">
      <c r="A21" s="192" t="s">
        <v>63</v>
      </c>
      <c r="B21" s="187">
        <v>223</v>
      </c>
      <c r="C21" s="186" t="s">
        <v>62</v>
      </c>
      <c r="D21" s="215">
        <f t="shared" si="12"/>
        <v>0</v>
      </c>
      <c r="E21" s="215">
        <f t="shared" si="18"/>
        <v>0</v>
      </c>
      <c r="F21" s="215">
        <f t="shared" si="18"/>
        <v>0</v>
      </c>
      <c r="G21" s="215">
        <f t="shared" si="18"/>
        <v>0</v>
      </c>
      <c r="H21" s="125">
        <v>0</v>
      </c>
      <c r="I21" s="215">
        <v>0</v>
      </c>
      <c r="J21" s="215">
        <v>0</v>
      </c>
      <c r="K21" s="215">
        <v>0</v>
      </c>
      <c r="L21" s="125">
        <v>0</v>
      </c>
      <c r="M21" s="215">
        <v>0</v>
      </c>
      <c r="N21" s="215">
        <v>0</v>
      </c>
      <c r="O21" s="215">
        <v>0</v>
      </c>
      <c r="P21" s="214">
        <f t="shared" si="13"/>
        <v>0</v>
      </c>
      <c r="Q21" s="214">
        <f t="shared" si="8"/>
        <v>0</v>
      </c>
      <c r="R21" s="214">
        <f t="shared" si="9"/>
        <v>0</v>
      </c>
      <c r="S21" s="214">
        <f t="shared" si="10"/>
        <v>0</v>
      </c>
      <c r="T21" s="277">
        <v>0</v>
      </c>
      <c r="U21" s="278"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v>0</v>
      </c>
      <c r="AY21" s="250">
        <v>0</v>
      </c>
      <c r="AZ21" s="237">
        <v>0</v>
      </c>
      <c r="BA21" s="237">
        <v>0</v>
      </c>
      <c r="BB21" s="215">
        <v>0</v>
      </c>
      <c r="BC21" s="215">
        <v>0</v>
      </c>
      <c r="BD21" s="237">
        <v>0</v>
      </c>
      <c r="BE21" s="237">
        <v>0</v>
      </c>
      <c r="BF21" s="215">
        <v>0</v>
      </c>
      <c r="BG21" s="215">
        <v>0</v>
      </c>
      <c r="BH21" s="125">
        <v>0</v>
      </c>
      <c r="BI21" s="125">
        <v>0</v>
      </c>
      <c r="BJ21" s="215">
        <v>0</v>
      </c>
      <c r="BK21" s="215">
        <v>0</v>
      </c>
      <c r="BL21" s="125">
        <v>0</v>
      </c>
      <c r="BM21" s="125">
        <v>0</v>
      </c>
      <c r="BN21" s="215">
        <v>0</v>
      </c>
      <c r="BO21" s="215">
        <v>0</v>
      </c>
      <c r="BP21" s="214">
        <f t="shared" si="11"/>
        <v>0</v>
      </c>
      <c r="BQ21" s="214">
        <f t="shared" si="4"/>
        <v>0</v>
      </c>
      <c r="BR21" s="214">
        <f t="shared" si="5"/>
        <v>0</v>
      </c>
      <c r="BS21" s="214">
        <f t="shared" si="6"/>
        <v>0</v>
      </c>
      <c r="BT21" s="153"/>
      <c r="BU21" s="153"/>
      <c r="BV21" s="153"/>
      <c r="BW21" s="153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5" t="s">
        <v>0</v>
      </c>
    </row>
    <row r="22" spans="1:88" s="157" customFormat="1" ht="40.5" customHeight="1">
      <c r="A22" s="192" t="s">
        <v>61</v>
      </c>
      <c r="B22" s="187" t="s">
        <v>60</v>
      </c>
      <c r="C22" s="186" t="s">
        <v>59</v>
      </c>
      <c r="D22" s="215">
        <f t="shared" si="12"/>
        <v>0</v>
      </c>
      <c r="E22" s="215">
        <f t="shared" si="18"/>
        <v>0</v>
      </c>
      <c r="F22" s="215">
        <f t="shared" si="18"/>
        <v>0</v>
      </c>
      <c r="G22" s="215">
        <f t="shared" si="18"/>
        <v>0</v>
      </c>
      <c r="H22" s="125">
        <v>0</v>
      </c>
      <c r="I22" s="215">
        <v>0</v>
      </c>
      <c r="J22" s="215">
        <v>0</v>
      </c>
      <c r="K22" s="215">
        <v>0</v>
      </c>
      <c r="L22" s="125">
        <v>0</v>
      </c>
      <c r="M22" s="215">
        <v>0</v>
      </c>
      <c r="N22" s="215">
        <v>0</v>
      </c>
      <c r="O22" s="215">
        <v>0</v>
      </c>
      <c r="P22" s="214">
        <f t="shared" si="13"/>
        <v>61435</v>
      </c>
      <c r="Q22" s="214">
        <f t="shared" si="8"/>
        <v>0</v>
      </c>
      <c r="R22" s="214">
        <f t="shared" si="9"/>
        <v>0</v>
      </c>
      <c r="S22" s="214">
        <f t="shared" si="10"/>
        <v>0</v>
      </c>
      <c r="T22" s="280">
        <v>61435</v>
      </c>
      <c r="U22" s="278"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v>0</v>
      </c>
      <c r="AY22" s="250">
        <v>0</v>
      </c>
      <c r="AZ22" s="237">
        <v>0</v>
      </c>
      <c r="BA22" s="237">
        <v>0</v>
      </c>
      <c r="BB22" s="215">
        <v>0</v>
      </c>
      <c r="BC22" s="215">
        <v>0</v>
      </c>
      <c r="BD22" s="237">
        <v>0</v>
      </c>
      <c r="BE22" s="237">
        <v>0</v>
      </c>
      <c r="BF22" s="215">
        <v>0</v>
      </c>
      <c r="BG22" s="215">
        <v>0</v>
      </c>
      <c r="BH22" s="125">
        <v>0</v>
      </c>
      <c r="BI22" s="125">
        <v>0</v>
      </c>
      <c r="BJ22" s="215">
        <v>0</v>
      </c>
      <c r="BK22" s="215">
        <v>0</v>
      </c>
      <c r="BL22" s="125">
        <v>0</v>
      </c>
      <c r="BM22" s="125">
        <v>0</v>
      </c>
      <c r="BN22" s="215">
        <v>0</v>
      </c>
      <c r="BO22" s="215">
        <v>0</v>
      </c>
      <c r="BP22" s="214">
        <f t="shared" si="11"/>
        <v>61435</v>
      </c>
      <c r="BQ22" s="214">
        <f t="shared" si="4"/>
        <v>0</v>
      </c>
      <c r="BR22" s="214">
        <f t="shared" si="5"/>
        <v>0</v>
      </c>
      <c r="BS22" s="214">
        <f t="shared" si="6"/>
        <v>0</v>
      </c>
      <c r="BT22" s="153"/>
      <c r="BU22" s="153"/>
      <c r="BV22" s="153"/>
      <c r="BW22" s="153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5" t="s">
        <v>0</v>
      </c>
    </row>
    <row r="23" spans="1:88" s="157" customFormat="1" ht="43.5" customHeight="1">
      <c r="A23" s="192" t="s">
        <v>58</v>
      </c>
      <c r="B23" s="187">
        <v>225</v>
      </c>
      <c r="C23" s="186" t="s">
        <v>57</v>
      </c>
      <c r="D23" s="215">
        <f t="shared" si="12"/>
        <v>0</v>
      </c>
      <c r="E23" s="215">
        <f>I23+M23</f>
        <v>0</v>
      </c>
      <c r="F23" s="215">
        <f aca="true" t="shared" si="19" ref="F23:G25">J23+N23</f>
        <v>0</v>
      </c>
      <c r="G23" s="215">
        <f>K23+O23</f>
        <v>0</v>
      </c>
      <c r="H23" s="125">
        <v>0</v>
      </c>
      <c r="I23" s="215">
        <v>0</v>
      </c>
      <c r="J23" s="215">
        <v>0</v>
      </c>
      <c r="K23" s="215">
        <v>0</v>
      </c>
      <c r="L23" s="125">
        <v>0</v>
      </c>
      <c r="M23" s="215">
        <v>0</v>
      </c>
      <c r="N23" s="215">
        <v>0</v>
      </c>
      <c r="O23" s="215">
        <v>0</v>
      </c>
      <c r="P23" s="214">
        <f t="shared" si="13"/>
        <v>10440064.379999999</v>
      </c>
      <c r="Q23" s="214">
        <f t="shared" si="8"/>
        <v>0</v>
      </c>
      <c r="R23" s="214">
        <f t="shared" si="9"/>
        <v>0</v>
      </c>
      <c r="S23" s="214">
        <f t="shared" si="10"/>
        <v>0</v>
      </c>
      <c r="T23" s="280">
        <v>10380956.78</v>
      </c>
      <c r="U23" s="278"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v>32404</v>
      </c>
      <c r="AG23" s="250">
        <v>0</v>
      </c>
      <c r="AH23" s="250">
        <v>0</v>
      </c>
      <c r="AI23" s="250">
        <v>0</v>
      </c>
      <c r="AJ23" s="250">
        <v>19500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7203.6</v>
      </c>
      <c r="AW23" s="250">
        <v>0</v>
      </c>
      <c r="AX23" s="250">
        <v>0</v>
      </c>
      <c r="AY23" s="250">
        <v>0</v>
      </c>
      <c r="AZ23" s="237">
        <v>0</v>
      </c>
      <c r="BA23" s="237">
        <v>0</v>
      </c>
      <c r="BB23" s="215">
        <v>0</v>
      </c>
      <c r="BC23" s="215">
        <v>0</v>
      </c>
      <c r="BD23" s="237">
        <v>0</v>
      </c>
      <c r="BE23" s="237">
        <v>0</v>
      </c>
      <c r="BF23" s="215">
        <v>0</v>
      </c>
      <c r="BG23" s="215">
        <v>0</v>
      </c>
      <c r="BH23" s="125">
        <v>0</v>
      </c>
      <c r="BI23" s="125">
        <v>0</v>
      </c>
      <c r="BJ23" s="215">
        <v>0</v>
      </c>
      <c r="BK23" s="215">
        <v>0</v>
      </c>
      <c r="BL23" s="125">
        <v>0</v>
      </c>
      <c r="BM23" s="125">
        <v>0</v>
      </c>
      <c r="BN23" s="215">
        <v>0</v>
      </c>
      <c r="BO23" s="215">
        <v>0</v>
      </c>
      <c r="BP23" s="214">
        <f t="shared" si="11"/>
        <v>10440064.379999999</v>
      </c>
      <c r="BQ23" s="214">
        <f t="shared" si="4"/>
        <v>0</v>
      </c>
      <c r="BR23" s="214">
        <f t="shared" si="5"/>
        <v>0</v>
      </c>
      <c r="BS23" s="214">
        <f t="shared" si="6"/>
        <v>0</v>
      </c>
      <c r="BT23" s="153"/>
      <c r="BU23" s="153"/>
      <c r="BV23" s="153"/>
      <c r="BW23" s="153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5" t="s">
        <v>0</v>
      </c>
    </row>
    <row r="24" spans="1:88" s="157" customFormat="1" ht="23.25" customHeight="1">
      <c r="A24" s="192" t="s">
        <v>56</v>
      </c>
      <c r="B24" s="187">
        <v>225</v>
      </c>
      <c r="C24" s="186" t="s">
        <v>55</v>
      </c>
      <c r="D24" s="215">
        <f t="shared" si="12"/>
        <v>0</v>
      </c>
      <c r="E24" s="215">
        <f>I24+M24</f>
        <v>0</v>
      </c>
      <c r="F24" s="215">
        <f t="shared" si="19"/>
        <v>0</v>
      </c>
      <c r="G24" s="215">
        <f>K24+O24</f>
        <v>0</v>
      </c>
      <c r="H24" s="125">
        <v>0</v>
      </c>
      <c r="I24" s="215">
        <v>0</v>
      </c>
      <c r="J24" s="215">
        <v>0</v>
      </c>
      <c r="K24" s="215">
        <v>0</v>
      </c>
      <c r="L24" s="125">
        <v>0</v>
      </c>
      <c r="M24" s="215">
        <v>0</v>
      </c>
      <c r="N24" s="215">
        <v>0</v>
      </c>
      <c r="O24" s="215">
        <v>0</v>
      </c>
      <c r="P24" s="214">
        <f t="shared" si="13"/>
        <v>10177316.78</v>
      </c>
      <c r="Q24" s="214">
        <f t="shared" si="8"/>
        <v>0</v>
      </c>
      <c r="R24" s="214">
        <f t="shared" si="9"/>
        <v>0</v>
      </c>
      <c r="S24" s="214">
        <f t="shared" si="10"/>
        <v>0</v>
      </c>
      <c r="T24" s="280">
        <v>10177316.78</v>
      </c>
      <c r="U24" s="278"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v>0</v>
      </c>
      <c r="AY24" s="250">
        <v>0</v>
      </c>
      <c r="AZ24" s="237">
        <v>0</v>
      </c>
      <c r="BA24" s="237">
        <v>0</v>
      </c>
      <c r="BB24" s="215">
        <v>0</v>
      </c>
      <c r="BC24" s="215">
        <v>0</v>
      </c>
      <c r="BD24" s="237">
        <v>0</v>
      </c>
      <c r="BE24" s="237">
        <v>0</v>
      </c>
      <c r="BF24" s="215">
        <v>0</v>
      </c>
      <c r="BG24" s="215">
        <v>0</v>
      </c>
      <c r="BH24" s="125">
        <v>0</v>
      </c>
      <c r="BI24" s="125">
        <v>0</v>
      </c>
      <c r="BJ24" s="215">
        <v>0</v>
      </c>
      <c r="BK24" s="215">
        <v>0</v>
      </c>
      <c r="BL24" s="125">
        <v>0</v>
      </c>
      <c r="BM24" s="125">
        <v>0</v>
      </c>
      <c r="BN24" s="215">
        <v>0</v>
      </c>
      <c r="BO24" s="215">
        <v>0</v>
      </c>
      <c r="BP24" s="214">
        <f t="shared" si="11"/>
        <v>10177316.78</v>
      </c>
      <c r="BQ24" s="214">
        <f t="shared" si="4"/>
        <v>0</v>
      </c>
      <c r="BR24" s="214">
        <f t="shared" si="5"/>
        <v>0</v>
      </c>
      <c r="BS24" s="214">
        <f t="shared" si="6"/>
        <v>0</v>
      </c>
      <c r="BT24" s="153"/>
      <c r="BU24" s="153"/>
      <c r="BV24" s="153"/>
      <c r="BW24" s="153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5" t="s">
        <v>0</v>
      </c>
    </row>
    <row r="25" spans="1:88" s="157" customFormat="1" ht="23.25" customHeight="1">
      <c r="A25" s="192" t="s">
        <v>54</v>
      </c>
      <c r="B25" s="187" t="s">
        <v>53</v>
      </c>
      <c r="C25" s="186" t="s">
        <v>52</v>
      </c>
      <c r="D25" s="215">
        <f t="shared" si="12"/>
        <v>0</v>
      </c>
      <c r="E25" s="215">
        <f>I25+M25</f>
        <v>0</v>
      </c>
      <c r="F25" s="215">
        <f t="shared" si="19"/>
        <v>0</v>
      </c>
      <c r="G25" s="215">
        <f t="shared" si="19"/>
        <v>0</v>
      </c>
      <c r="H25" s="125">
        <v>0</v>
      </c>
      <c r="I25" s="215">
        <v>0</v>
      </c>
      <c r="J25" s="215">
        <v>0</v>
      </c>
      <c r="K25" s="215">
        <v>0</v>
      </c>
      <c r="L25" s="125">
        <v>0</v>
      </c>
      <c r="M25" s="215">
        <v>0</v>
      </c>
      <c r="N25" s="215">
        <v>0</v>
      </c>
      <c r="O25" s="215">
        <v>0</v>
      </c>
      <c r="P25" s="214">
        <f t="shared" si="13"/>
        <v>2913601.88</v>
      </c>
      <c r="Q25" s="214">
        <f t="shared" si="8"/>
        <v>0</v>
      </c>
      <c r="R25" s="214">
        <f t="shared" si="9"/>
        <v>0</v>
      </c>
      <c r="S25" s="214">
        <f t="shared" si="10"/>
        <v>0</v>
      </c>
      <c r="T25" s="277">
        <v>103864.86</v>
      </c>
      <c r="U25" s="278">
        <v>0</v>
      </c>
      <c r="V25" s="250">
        <v>0</v>
      </c>
      <c r="W25" s="250">
        <v>0</v>
      </c>
      <c r="X25" s="250">
        <v>2745982.56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v>45249.6</v>
      </c>
      <c r="AG25" s="250"/>
      <c r="AH25" s="250">
        <v>0</v>
      </c>
      <c r="AI25" s="250">
        <v>0</v>
      </c>
      <c r="AJ25" s="250">
        <v>18504.86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v>0</v>
      </c>
      <c r="AY25" s="250">
        <v>0</v>
      </c>
      <c r="AZ25" s="237">
        <v>0</v>
      </c>
      <c r="BA25" s="237">
        <v>0</v>
      </c>
      <c r="BB25" s="215">
        <v>0</v>
      </c>
      <c r="BC25" s="215">
        <v>0</v>
      </c>
      <c r="BD25" s="237">
        <v>0</v>
      </c>
      <c r="BE25" s="237">
        <v>0</v>
      </c>
      <c r="BF25" s="215">
        <v>0</v>
      </c>
      <c r="BG25" s="215">
        <v>0</v>
      </c>
      <c r="BH25" s="125">
        <v>0</v>
      </c>
      <c r="BI25" s="125">
        <v>0</v>
      </c>
      <c r="BJ25" s="215">
        <v>0</v>
      </c>
      <c r="BK25" s="215">
        <v>0</v>
      </c>
      <c r="BL25" s="125">
        <v>0</v>
      </c>
      <c r="BM25" s="125">
        <v>0</v>
      </c>
      <c r="BN25" s="215">
        <v>0</v>
      </c>
      <c r="BO25" s="215">
        <v>0</v>
      </c>
      <c r="BP25" s="214">
        <f t="shared" si="11"/>
        <v>2913601.88</v>
      </c>
      <c r="BQ25" s="214">
        <f t="shared" si="4"/>
        <v>0</v>
      </c>
      <c r="BR25" s="214">
        <f t="shared" si="5"/>
        <v>0</v>
      </c>
      <c r="BS25" s="214">
        <f t="shared" si="6"/>
        <v>0</v>
      </c>
      <c r="BT25" s="153"/>
      <c r="BU25" s="153"/>
      <c r="BV25" s="153"/>
      <c r="BW25" s="153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5" t="s">
        <v>0</v>
      </c>
    </row>
    <row r="26" spans="1:88" s="159" customFormat="1" ht="41.25" customHeight="1">
      <c r="A26" s="193" t="s">
        <v>51</v>
      </c>
      <c r="B26" s="187" t="s">
        <v>50</v>
      </c>
      <c r="C26" s="187" t="s">
        <v>49</v>
      </c>
      <c r="D26" s="214">
        <f aca="true" t="shared" si="20" ref="D26:O26">D27+D28</f>
        <v>0</v>
      </c>
      <c r="E26" s="214">
        <f t="shared" si="20"/>
        <v>0</v>
      </c>
      <c r="F26" s="214">
        <f t="shared" si="20"/>
        <v>0</v>
      </c>
      <c r="G26" s="214">
        <f t="shared" si="20"/>
        <v>0</v>
      </c>
      <c r="H26" s="214">
        <f t="shared" si="20"/>
        <v>0</v>
      </c>
      <c r="I26" s="214">
        <f t="shared" si="20"/>
        <v>0</v>
      </c>
      <c r="J26" s="214">
        <f t="shared" si="20"/>
        <v>0</v>
      </c>
      <c r="K26" s="214">
        <f t="shared" si="20"/>
        <v>0</v>
      </c>
      <c r="L26" s="214">
        <f t="shared" si="20"/>
        <v>0</v>
      </c>
      <c r="M26" s="214">
        <f t="shared" si="20"/>
        <v>0</v>
      </c>
      <c r="N26" s="214">
        <f t="shared" si="20"/>
        <v>0</v>
      </c>
      <c r="O26" s="214">
        <f t="shared" si="20"/>
        <v>0</v>
      </c>
      <c r="P26" s="214">
        <f t="shared" si="13"/>
        <v>0</v>
      </c>
      <c r="Q26" s="214">
        <f t="shared" si="8"/>
        <v>0</v>
      </c>
      <c r="R26" s="214">
        <f t="shared" si="9"/>
        <v>0</v>
      </c>
      <c r="S26" s="214">
        <f t="shared" si="10"/>
        <v>0</v>
      </c>
      <c r="T26" s="267">
        <f>T27+T28</f>
        <v>0</v>
      </c>
      <c r="U26" s="267">
        <f>U27+U28</f>
        <v>0</v>
      </c>
      <c r="V26" s="249">
        <f aca="true" t="shared" si="21" ref="V26:AY26">V27+V28</f>
        <v>0</v>
      </c>
      <c r="W26" s="249">
        <f t="shared" si="21"/>
        <v>0</v>
      </c>
      <c r="X26" s="276">
        <f>X27+X28</f>
        <v>0</v>
      </c>
      <c r="Y26" s="249">
        <f t="shared" si="21"/>
        <v>0</v>
      </c>
      <c r="Z26" s="249">
        <f t="shared" si="21"/>
        <v>0</v>
      </c>
      <c r="AA26" s="249">
        <f t="shared" si="21"/>
        <v>0</v>
      </c>
      <c r="AB26" s="249">
        <f t="shared" si="21"/>
        <v>0</v>
      </c>
      <c r="AC26" s="249">
        <f t="shared" si="21"/>
        <v>0</v>
      </c>
      <c r="AD26" s="249">
        <f t="shared" si="21"/>
        <v>0</v>
      </c>
      <c r="AE26" s="249">
        <f t="shared" si="21"/>
        <v>0</v>
      </c>
      <c r="AF26" s="249">
        <f t="shared" si="21"/>
        <v>0</v>
      </c>
      <c r="AG26" s="249">
        <f t="shared" si="21"/>
        <v>0</v>
      </c>
      <c r="AH26" s="249">
        <f t="shared" si="21"/>
        <v>0</v>
      </c>
      <c r="AI26" s="249">
        <f t="shared" si="21"/>
        <v>0</v>
      </c>
      <c r="AJ26" s="249">
        <f t="shared" si="21"/>
        <v>0</v>
      </c>
      <c r="AK26" s="249">
        <f t="shared" si="21"/>
        <v>0</v>
      </c>
      <c r="AL26" s="249">
        <f t="shared" si="21"/>
        <v>0</v>
      </c>
      <c r="AM26" s="249">
        <f t="shared" si="21"/>
        <v>0</v>
      </c>
      <c r="AN26" s="249">
        <f t="shared" si="21"/>
        <v>0</v>
      </c>
      <c r="AO26" s="249">
        <f t="shared" si="21"/>
        <v>0</v>
      </c>
      <c r="AP26" s="249">
        <f t="shared" si="21"/>
        <v>0</v>
      </c>
      <c r="AQ26" s="249">
        <f t="shared" si="21"/>
        <v>0</v>
      </c>
      <c r="AR26" s="249">
        <f t="shared" si="21"/>
        <v>0</v>
      </c>
      <c r="AS26" s="249">
        <f t="shared" si="21"/>
        <v>0</v>
      </c>
      <c r="AT26" s="249">
        <f t="shared" si="21"/>
        <v>0</v>
      </c>
      <c r="AU26" s="249">
        <f t="shared" si="21"/>
        <v>0</v>
      </c>
      <c r="AV26" s="249">
        <f t="shared" si="21"/>
        <v>0</v>
      </c>
      <c r="AW26" s="249">
        <f t="shared" si="21"/>
        <v>0</v>
      </c>
      <c r="AX26" s="249">
        <f t="shared" si="21"/>
        <v>0</v>
      </c>
      <c r="AY26" s="249">
        <f t="shared" si="21"/>
        <v>0</v>
      </c>
      <c r="AZ26" s="214">
        <f aca="true" t="shared" si="22" ref="AZ26:BO26">AZ27+AZ28</f>
        <v>0</v>
      </c>
      <c r="BA26" s="214">
        <f t="shared" si="22"/>
        <v>0</v>
      </c>
      <c r="BB26" s="214">
        <f t="shared" si="22"/>
        <v>0</v>
      </c>
      <c r="BC26" s="214">
        <f t="shared" si="22"/>
        <v>0</v>
      </c>
      <c r="BD26" s="214">
        <f aca="true" t="shared" si="23" ref="BD26:BK26">BD27+BD28</f>
        <v>0</v>
      </c>
      <c r="BE26" s="214">
        <f t="shared" si="23"/>
        <v>0</v>
      </c>
      <c r="BF26" s="214">
        <f t="shared" si="23"/>
        <v>0</v>
      </c>
      <c r="BG26" s="214">
        <f t="shared" si="23"/>
        <v>0</v>
      </c>
      <c r="BH26" s="214">
        <f t="shared" si="23"/>
        <v>0</v>
      </c>
      <c r="BI26" s="214">
        <f t="shared" si="23"/>
        <v>0</v>
      </c>
      <c r="BJ26" s="214">
        <f t="shared" si="23"/>
        <v>0</v>
      </c>
      <c r="BK26" s="214">
        <f t="shared" si="23"/>
        <v>0</v>
      </c>
      <c r="BL26" s="214">
        <f t="shared" si="22"/>
        <v>0</v>
      </c>
      <c r="BM26" s="214">
        <f t="shared" si="22"/>
        <v>0</v>
      </c>
      <c r="BN26" s="214">
        <f t="shared" si="22"/>
        <v>0</v>
      </c>
      <c r="BO26" s="214">
        <f t="shared" si="22"/>
        <v>0</v>
      </c>
      <c r="BP26" s="214">
        <f t="shared" si="11"/>
        <v>0</v>
      </c>
      <c r="BQ26" s="214">
        <f t="shared" si="4"/>
        <v>0</v>
      </c>
      <c r="BR26" s="214">
        <f t="shared" si="5"/>
        <v>0</v>
      </c>
      <c r="BS26" s="214">
        <f t="shared" si="6"/>
        <v>0</v>
      </c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8"/>
    </row>
    <row r="27" spans="1:88" s="159" customFormat="1" ht="41.25" customHeight="1">
      <c r="A27" s="206" t="s">
        <v>107</v>
      </c>
      <c r="B27" s="187" t="s">
        <v>106</v>
      </c>
      <c r="C27" s="187" t="s">
        <v>46</v>
      </c>
      <c r="D27" s="215">
        <f t="shared" si="12"/>
        <v>0</v>
      </c>
      <c r="E27" s="215">
        <f aca="true" t="shared" si="24" ref="E27:G28">I27+M27</f>
        <v>0</v>
      </c>
      <c r="F27" s="215">
        <f t="shared" si="24"/>
        <v>0</v>
      </c>
      <c r="G27" s="215">
        <f t="shared" si="24"/>
        <v>0</v>
      </c>
      <c r="H27" s="216">
        <v>0</v>
      </c>
      <c r="I27" s="216">
        <v>0</v>
      </c>
      <c r="J27" s="216">
        <v>0</v>
      </c>
      <c r="K27" s="216">
        <v>0</v>
      </c>
      <c r="L27" s="216">
        <v>0</v>
      </c>
      <c r="M27" s="216">
        <v>0</v>
      </c>
      <c r="N27" s="216">
        <v>0</v>
      </c>
      <c r="O27" s="216">
        <v>0</v>
      </c>
      <c r="P27" s="214">
        <f t="shared" si="13"/>
        <v>0</v>
      </c>
      <c r="Q27" s="214">
        <f t="shared" si="8"/>
        <v>0</v>
      </c>
      <c r="R27" s="214">
        <f t="shared" si="9"/>
        <v>0</v>
      </c>
      <c r="S27" s="214">
        <f t="shared" si="10"/>
        <v>0</v>
      </c>
      <c r="T27" s="278">
        <v>0</v>
      </c>
      <c r="U27" s="278">
        <v>0</v>
      </c>
      <c r="V27" s="250">
        <v>0</v>
      </c>
      <c r="W27" s="250">
        <v>0</v>
      </c>
      <c r="X27" s="250"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0</v>
      </c>
      <c r="AM27" s="250">
        <v>0</v>
      </c>
      <c r="AN27" s="250">
        <v>0</v>
      </c>
      <c r="AO27" s="250">
        <v>0</v>
      </c>
      <c r="AP27" s="250">
        <v>0</v>
      </c>
      <c r="AQ27" s="250"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v>0</v>
      </c>
      <c r="AW27" s="250">
        <v>0</v>
      </c>
      <c r="AX27" s="250">
        <v>0</v>
      </c>
      <c r="AY27" s="250">
        <v>0</v>
      </c>
      <c r="AZ27" s="125">
        <v>0</v>
      </c>
      <c r="BA27" s="125">
        <v>0</v>
      </c>
      <c r="BB27" s="125">
        <v>0</v>
      </c>
      <c r="BC27" s="125">
        <v>0</v>
      </c>
      <c r="BD27" s="125">
        <v>0</v>
      </c>
      <c r="BE27" s="125">
        <v>0</v>
      </c>
      <c r="BF27" s="125">
        <v>0</v>
      </c>
      <c r="BG27" s="125">
        <v>0</v>
      </c>
      <c r="BH27" s="125">
        <v>0</v>
      </c>
      <c r="BI27" s="125">
        <v>0</v>
      </c>
      <c r="BJ27" s="125">
        <v>0</v>
      </c>
      <c r="BK27" s="125">
        <v>0</v>
      </c>
      <c r="BL27" s="125">
        <v>0</v>
      </c>
      <c r="BM27" s="125">
        <v>0</v>
      </c>
      <c r="BN27" s="125">
        <v>0</v>
      </c>
      <c r="BO27" s="125">
        <v>0</v>
      </c>
      <c r="BP27" s="214">
        <f t="shared" si="11"/>
        <v>0</v>
      </c>
      <c r="BQ27" s="214">
        <f t="shared" si="4"/>
        <v>0</v>
      </c>
      <c r="BR27" s="214">
        <f t="shared" si="5"/>
        <v>0</v>
      </c>
      <c r="BS27" s="214">
        <f t="shared" si="6"/>
        <v>0</v>
      </c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8"/>
    </row>
    <row r="28" spans="1:88" s="157" customFormat="1" ht="62.25" customHeight="1">
      <c r="A28" s="206" t="s">
        <v>48</v>
      </c>
      <c r="B28" s="187" t="s">
        <v>47</v>
      </c>
      <c r="C28" s="186" t="s">
        <v>108</v>
      </c>
      <c r="D28" s="215">
        <f t="shared" si="12"/>
        <v>0</v>
      </c>
      <c r="E28" s="215">
        <f t="shared" si="24"/>
        <v>0</v>
      </c>
      <c r="F28" s="215">
        <f t="shared" si="24"/>
        <v>0</v>
      </c>
      <c r="G28" s="215">
        <f t="shared" si="24"/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214">
        <f t="shared" si="13"/>
        <v>0</v>
      </c>
      <c r="Q28" s="214">
        <f t="shared" si="8"/>
        <v>0</v>
      </c>
      <c r="R28" s="214">
        <f t="shared" si="9"/>
        <v>0</v>
      </c>
      <c r="S28" s="214">
        <f t="shared" si="10"/>
        <v>0</v>
      </c>
      <c r="T28" s="278">
        <v>0</v>
      </c>
      <c r="U28" s="278">
        <v>0</v>
      </c>
      <c r="V28" s="250">
        <v>0</v>
      </c>
      <c r="W28" s="250">
        <v>0</v>
      </c>
      <c r="X28" s="250">
        <v>0</v>
      </c>
      <c r="Y28" s="250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>
        <v>0</v>
      </c>
      <c r="AF28" s="250">
        <v>0</v>
      </c>
      <c r="AG28" s="250">
        <v>0</v>
      </c>
      <c r="AH28" s="250">
        <v>0</v>
      </c>
      <c r="AI28" s="250">
        <v>0</v>
      </c>
      <c r="AJ28" s="250">
        <v>0</v>
      </c>
      <c r="AK28" s="250">
        <v>0</v>
      </c>
      <c r="AL28" s="250">
        <v>0</v>
      </c>
      <c r="AM28" s="250">
        <v>0</v>
      </c>
      <c r="AN28" s="250">
        <v>0</v>
      </c>
      <c r="AO28" s="250">
        <v>0</v>
      </c>
      <c r="AP28" s="250">
        <v>0</v>
      </c>
      <c r="AQ28" s="250"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v>0</v>
      </c>
      <c r="AW28" s="250">
        <v>0</v>
      </c>
      <c r="AX28" s="250">
        <v>0</v>
      </c>
      <c r="AY28" s="250">
        <v>0</v>
      </c>
      <c r="AZ28" s="237">
        <v>0</v>
      </c>
      <c r="BA28" s="237">
        <v>0</v>
      </c>
      <c r="BB28" s="215">
        <v>0</v>
      </c>
      <c r="BC28" s="215">
        <v>0</v>
      </c>
      <c r="BD28" s="237">
        <v>0</v>
      </c>
      <c r="BE28" s="237">
        <v>0</v>
      </c>
      <c r="BF28" s="215">
        <v>0</v>
      </c>
      <c r="BG28" s="215">
        <v>0</v>
      </c>
      <c r="BH28" s="125">
        <v>0</v>
      </c>
      <c r="BI28" s="125">
        <v>0</v>
      </c>
      <c r="BJ28" s="215">
        <v>0</v>
      </c>
      <c r="BK28" s="215">
        <v>0</v>
      </c>
      <c r="BL28" s="125">
        <v>0</v>
      </c>
      <c r="BM28" s="125">
        <v>0</v>
      </c>
      <c r="BN28" s="215">
        <v>0</v>
      </c>
      <c r="BO28" s="215">
        <v>0</v>
      </c>
      <c r="BP28" s="214">
        <f t="shared" si="11"/>
        <v>0</v>
      </c>
      <c r="BQ28" s="214">
        <f t="shared" si="4"/>
        <v>0</v>
      </c>
      <c r="BR28" s="214">
        <f t="shared" si="5"/>
        <v>0</v>
      </c>
      <c r="BS28" s="214">
        <f t="shared" si="6"/>
        <v>0</v>
      </c>
      <c r="BT28" s="153"/>
      <c r="BU28" s="153"/>
      <c r="BV28" s="153"/>
      <c r="BW28" s="153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5"/>
    </row>
    <row r="29" spans="1:88" s="160" customFormat="1" ht="42" customHeight="1">
      <c r="A29" s="190" t="s">
        <v>45</v>
      </c>
      <c r="B29" s="187" t="s">
        <v>44</v>
      </c>
      <c r="C29" s="187" t="s">
        <v>43</v>
      </c>
      <c r="D29" s="214">
        <f aca="true" t="shared" si="25" ref="D29:O29">D30+D31+D32</f>
        <v>0</v>
      </c>
      <c r="E29" s="214">
        <f t="shared" si="25"/>
        <v>0</v>
      </c>
      <c r="F29" s="214">
        <f t="shared" si="25"/>
        <v>0</v>
      </c>
      <c r="G29" s="214">
        <f t="shared" si="25"/>
        <v>0</v>
      </c>
      <c r="H29" s="214">
        <f t="shared" si="25"/>
        <v>0</v>
      </c>
      <c r="I29" s="214">
        <f t="shared" si="25"/>
        <v>0</v>
      </c>
      <c r="J29" s="214">
        <f t="shared" si="25"/>
        <v>0</v>
      </c>
      <c r="K29" s="214">
        <f t="shared" si="25"/>
        <v>0</v>
      </c>
      <c r="L29" s="214">
        <f t="shared" si="25"/>
        <v>0</v>
      </c>
      <c r="M29" s="214">
        <f t="shared" si="25"/>
        <v>0</v>
      </c>
      <c r="N29" s="214">
        <f t="shared" si="25"/>
        <v>0</v>
      </c>
      <c r="O29" s="214">
        <f t="shared" si="25"/>
        <v>0</v>
      </c>
      <c r="P29" s="214">
        <f t="shared" si="13"/>
        <v>0</v>
      </c>
      <c r="Q29" s="214">
        <f t="shared" si="8"/>
        <v>0</v>
      </c>
      <c r="R29" s="214">
        <f t="shared" si="9"/>
        <v>0</v>
      </c>
      <c r="S29" s="214">
        <f t="shared" si="10"/>
        <v>0</v>
      </c>
      <c r="T29" s="267">
        <f>T30+T31+T32</f>
        <v>0</v>
      </c>
      <c r="U29" s="267">
        <f>U30+U31+U32</f>
        <v>0</v>
      </c>
      <c r="V29" s="249">
        <f aca="true" t="shared" si="26" ref="V29:AY29">V30+V31+V32</f>
        <v>0</v>
      </c>
      <c r="W29" s="249">
        <f t="shared" si="26"/>
        <v>0</v>
      </c>
      <c r="X29" s="276">
        <f>X30+X31+X32</f>
        <v>0</v>
      </c>
      <c r="Y29" s="249">
        <f t="shared" si="26"/>
        <v>0</v>
      </c>
      <c r="Z29" s="249">
        <f t="shared" si="26"/>
        <v>0</v>
      </c>
      <c r="AA29" s="249">
        <f t="shared" si="26"/>
        <v>0</v>
      </c>
      <c r="AB29" s="249">
        <f t="shared" si="26"/>
        <v>0</v>
      </c>
      <c r="AC29" s="249">
        <f t="shared" si="26"/>
        <v>0</v>
      </c>
      <c r="AD29" s="249">
        <f t="shared" si="26"/>
        <v>0</v>
      </c>
      <c r="AE29" s="249">
        <f t="shared" si="26"/>
        <v>0</v>
      </c>
      <c r="AF29" s="249">
        <f t="shared" si="26"/>
        <v>0</v>
      </c>
      <c r="AG29" s="249">
        <f t="shared" si="26"/>
        <v>0</v>
      </c>
      <c r="AH29" s="249">
        <f t="shared" si="26"/>
        <v>0</v>
      </c>
      <c r="AI29" s="249">
        <f t="shared" si="26"/>
        <v>0</v>
      </c>
      <c r="AJ29" s="249">
        <f t="shared" si="26"/>
        <v>0</v>
      </c>
      <c r="AK29" s="249">
        <f t="shared" si="26"/>
        <v>0</v>
      </c>
      <c r="AL29" s="249">
        <f t="shared" si="26"/>
        <v>0</v>
      </c>
      <c r="AM29" s="249">
        <f t="shared" si="26"/>
        <v>0</v>
      </c>
      <c r="AN29" s="249">
        <f t="shared" si="26"/>
        <v>0</v>
      </c>
      <c r="AO29" s="249">
        <f t="shared" si="26"/>
        <v>0</v>
      </c>
      <c r="AP29" s="249">
        <f t="shared" si="26"/>
        <v>0</v>
      </c>
      <c r="AQ29" s="249">
        <f t="shared" si="26"/>
        <v>0</v>
      </c>
      <c r="AR29" s="249">
        <f t="shared" si="26"/>
        <v>0</v>
      </c>
      <c r="AS29" s="249">
        <f t="shared" si="26"/>
        <v>0</v>
      </c>
      <c r="AT29" s="249">
        <f t="shared" si="26"/>
        <v>0</v>
      </c>
      <c r="AU29" s="249">
        <f t="shared" si="26"/>
        <v>0</v>
      </c>
      <c r="AV29" s="249">
        <f t="shared" si="26"/>
        <v>0</v>
      </c>
      <c r="AW29" s="249">
        <f t="shared" si="26"/>
        <v>0</v>
      </c>
      <c r="AX29" s="249">
        <f t="shared" si="26"/>
        <v>0</v>
      </c>
      <c r="AY29" s="249">
        <f t="shared" si="26"/>
        <v>0</v>
      </c>
      <c r="AZ29" s="214">
        <f aca="true" t="shared" si="27" ref="AZ29:BO29">AZ30+AZ31+AZ32</f>
        <v>0</v>
      </c>
      <c r="BA29" s="214">
        <f t="shared" si="27"/>
        <v>0</v>
      </c>
      <c r="BB29" s="214">
        <f t="shared" si="27"/>
        <v>0</v>
      </c>
      <c r="BC29" s="214">
        <f t="shared" si="27"/>
        <v>0</v>
      </c>
      <c r="BD29" s="214">
        <f aca="true" t="shared" si="28" ref="BD29:BK29">BD30+BD31+BD32</f>
        <v>0</v>
      </c>
      <c r="BE29" s="214">
        <f t="shared" si="28"/>
        <v>0</v>
      </c>
      <c r="BF29" s="214">
        <f t="shared" si="28"/>
        <v>0</v>
      </c>
      <c r="BG29" s="214">
        <f t="shared" si="28"/>
        <v>0</v>
      </c>
      <c r="BH29" s="214">
        <f t="shared" si="28"/>
        <v>0</v>
      </c>
      <c r="BI29" s="214">
        <f t="shared" si="28"/>
        <v>0</v>
      </c>
      <c r="BJ29" s="214">
        <f t="shared" si="28"/>
        <v>0</v>
      </c>
      <c r="BK29" s="214">
        <f t="shared" si="28"/>
        <v>0</v>
      </c>
      <c r="BL29" s="214">
        <f t="shared" si="27"/>
        <v>0</v>
      </c>
      <c r="BM29" s="214">
        <f t="shared" si="27"/>
        <v>0</v>
      </c>
      <c r="BN29" s="214">
        <f t="shared" si="27"/>
        <v>0</v>
      </c>
      <c r="BO29" s="214">
        <f t="shared" si="27"/>
        <v>0</v>
      </c>
      <c r="BP29" s="214">
        <f t="shared" si="11"/>
        <v>0</v>
      </c>
      <c r="BQ29" s="214">
        <f t="shared" si="4"/>
        <v>0</v>
      </c>
      <c r="BR29" s="214">
        <f t="shared" si="5"/>
        <v>0</v>
      </c>
      <c r="BS29" s="214">
        <f t="shared" si="6"/>
        <v>0</v>
      </c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1" t="s">
        <v>0</v>
      </c>
    </row>
    <row r="30" spans="1:88" s="157" customFormat="1" ht="55.5" customHeight="1">
      <c r="A30" s="192" t="s">
        <v>42</v>
      </c>
      <c r="B30" s="187" t="s">
        <v>41</v>
      </c>
      <c r="C30" s="186" t="s">
        <v>40</v>
      </c>
      <c r="D30" s="215">
        <f t="shared" si="12"/>
        <v>0</v>
      </c>
      <c r="E30" s="215">
        <f aca="true" t="shared" si="29" ref="E30:G32">I30+M30</f>
        <v>0</v>
      </c>
      <c r="F30" s="215">
        <f t="shared" si="29"/>
        <v>0</v>
      </c>
      <c r="G30" s="215">
        <f t="shared" si="29"/>
        <v>0</v>
      </c>
      <c r="H30" s="215">
        <v>0</v>
      </c>
      <c r="I30" s="215">
        <v>0</v>
      </c>
      <c r="J30" s="215">
        <v>0</v>
      </c>
      <c r="K30" s="215">
        <v>0</v>
      </c>
      <c r="L30" s="215">
        <v>0</v>
      </c>
      <c r="M30" s="215">
        <v>0</v>
      </c>
      <c r="N30" s="215">
        <v>0</v>
      </c>
      <c r="O30" s="215">
        <v>0</v>
      </c>
      <c r="P30" s="214">
        <f t="shared" si="13"/>
        <v>0</v>
      </c>
      <c r="Q30" s="214">
        <f t="shared" si="8"/>
        <v>0</v>
      </c>
      <c r="R30" s="214">
        <f t="shared" si="9"/>
        <v>0</v>
      </c>
      <c r="S30" s="214">
        <f t="shared" si="10"/>
        <v>0</v>
      </c>
      <c r="T30" s="278">
        <v>0</v>
      </c>
      <c r="U30" s="278">
        <v>0</v>
      </c>
      <c r="V30" s="250">
        <v>0</v>
      </c>
      <c r="W30" s="250">
        <v>0</v>
      </c>
      <c r="X30" s="250">
        <v>0</v>
      </c>
      <c r="Y30" s="250">
        <v>0</v>
      </c>
      <c r="Z30" s="250">
        <v>0</v>
      </c>
      <c r="AA30" s="250">
        <v>0</v>
      </c>
      <c r="AB30" s="250">
        <v>0</v>
      </c>
      <c r="AC30" s="250">
        <v>0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v>0</v>
      </c>
      <c r="AJ30" s="250">
        <v>0</v>
      </c>
      <c r="AK30" s="250">
        <v>0</v>
      </c>
      <c r="AL30" s="250">
        <v>0</v>
      </c>
      <c r="AM30" s="250">
        <v>0</v>
      </c>
      <c r="AN30" s="250">
        <v>0</v>
      </c>
      <c r="AO30" s="250">
        <v>0</v>
      </c>
      <c r="AP30" s="250">
        <v>0</v>
      </c>
      <c r="AQ30" s="250"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v>0</v>
      </c>
      <c r="AW30" s="250">
        <v>0</v>
      </c>
      <c r="AX30" s="250">
        <v>0</v>
      </c>
      <c r="AY30" s="250">
        <v>0</v>
      </c>
      <c r="AZ30" s="237">
        <f>AZ31</f>
        <v>0</v>
      </c>
      <c r="BA30" s="237">
        <f>BA31</f>
        <v>0</v>
      </c>
      <c r="BB30" s="215">
        <v>0</v>
      </c>
      <c r="BC30" s="215">
        <v>0</v>
      </c>
      <c r="BD30" s="237">
        <f>BD31</f>
        <v>0</v>
      </c>
      <c r="BE30" s="237">
        <f>BE31</f>
        <v>0</v>
      </c>
      <c r="BF30" s="215">
        <v>0</v>
      </c>
      <c r="BG30" s="215">
        <v>0</v>
      </c>
      <c r="BH30" s="125">
        <v>0</v>
      </c>
      <c r="BI30" s="125">
        <v>0</v>
      </c>
      <c r="BJ30" s="215">
        <v>0</v>
      </c>
      <c r="BK30" s="215">
        <v>0</v>
      </c>
      <c r="BL30" s="125">
        <v>0</v>
      </c>
      <c r="BM30" s="125">
        <v>0</v>
      </c>
      <c r="BN30" s="215">
        <v>0</v>
      </c>
      <c r="BO30" s="215">
        <v>0</v>
      </c>
      <c r="BP30" s="214">
        <f t="shared" si="11"/>
        <v>0</v>
      </c>
      <c r="BQ30" s="214">
        <f t="shared" si="4"/>
        <v>0</v>
      </c>
      <c r="BR30" s="214">
        <f t="shared" si="5"/>
        <v>0</v>
      </c>
      <c r="BS30" s="214">
        <f t="shared" si="6"/>
        <v>0</v>
      </c>
      <c r="BT30" s="153"/>
      <c r="BU30" s="153"/>
      <c r="BV30" s="153"/>
      <c r="BW30" s="153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5" t="s">
        <v>0</v>
      </c>
    </row>
    <row r="31" spans="1:88" s="157" customFormat="1" ht="63" customHeight="1">
      <c r="A31" s="192" t="s">
        <v>39</v>
      </c>
      <c r="B31" s="187" t="s">
        <v>38</v>
      </c>
      <c r="C31" s="186" t="s">
        <v>37</v>
      </c>
      <c r="D31" s="215">
        <f t="shared" si="12"/>
        <v>0</v>
      </c>
      <c r="E31" s="215">
        <f t="shared" si="29"/>
        <v>0</v>
      </c>
      <c r="F31" s="215">
        <f t="shared" si="29"/>
        <v>0</v>
      </c>
      <c r="G31" s="215">
        <f t="shared" si="29"/>
        <v>0</v>
      </c>
      <c r="H31" s="125">
        <v>0</v>
      </c>
      <c r="I31" s="215">
        <v>0</v>
      </c>
      <c r="J31" s="215">
        <v>0</v>
      </c>
      <c r="K31" s="215">
        <v>0</v>
      </c>
      <c r="L31" s="125">
        <v>0</v>
      </c>
      <c r="M31" s="215">
        <v>0</v>
      </c>
      <c r="N31" s="215">
        <v>0</v>
      </c>
      <c r="O31" s="215">
        <v>0</v>
      </c>
      <c r="P31" s="214">
        <f t="shared" si="13"/>
        <v>0</v>
      </c>
      <c r="Q31" s="214">
        <f t="shared" si="8"/>
        <v>0</v>
      </c>
      <c r="R31" s="214">
        <f t="shared" si="9"/>
        <v>0</v>
      </c>
      <c r="S31" s="214">
        <f t="shared" si="10"/>
        <v>0</v>
      </c>
      <c r="T31" s="278">
        <v>0</v>
      </c>
      <c r="U31" s="278">
        <v>0</v>
      </c>
      <c r="V31" s="250">
        <v>0</v>
      </c>
      <c r="W31" s="250">
        <v>0</v>
      </c>
      <c r="X31" s="250">
        <v>0</v>
      </c>
      <c r="Y31" s="250">
        <v>0</v>
      </c>
      <c r="Z31" s="250">
        <v>0</v>
      </c>
      <c r="AA31" s="250">
        <v>0</v>
      </c>
      <c r="AB31" s="250">
        <v>0</v>
      </c>
      <c r="AC31" s="250">
        <v>0</v>
      </c>
      <c r="AD31" s="250">
        <v>0</v>
      </c>
      <c r="AE31" s="250">
        <v>0</v>
      </c>
      <c r="AF31" s="250">
        <v>0</v>
      </c>
      <c r="AG31" s="250">
        <v>0</v>
      </c>
      <c r="AH31" s="250">
        <v>0</v>
      </c>
      <c r="AI31" s="250">
        <v>0</v>
      </c>
      <c r="AJ31" s="250">
        <v>0</v>
      </c>
      <c r="AK31" s="250">
        <v>0</v>
      </c>
      <c r="AL31" s="250">
        <v>0</v>
      </c>
      <c r="AM31" s="250">
        <v>0</v>
      </c>
      <c r="AN31" s="250">
        <v>0</v>
      </c>
      <c r="AO31" s="250">
        <v>0</v>
      </c>
      <c r="AP31" s="250">
        <v>0</v>
      </c>
      <c r="AQ31" s="250"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v>0</v>
      </c>
      <c r="AW31" s="250">
        <v>0</v>
      </c>
      <c r="AX31" s="250">
        <v>0</v>
      </c>
      <c r="AY31" s="250">
        <v>0</v>
      </c>
      <c r="AZ31" s="237">
        <v>0</v>
      </c>
      <c r="BA31" s="237">
        <v>0</v>
      </c>
      <c r="BB31" s="215">
        <v>0</v>
      </c>
      <c r="BC31" s="215">
        <v>0</v>
      </c>
      <c r="BD31" s="237">
        <v>0</v>
      </c>
      <c r="BE31" s="237">
        <v>0</v>
      </c>
      <c r="BF31" s="215">
        <v>0</v>
      </c>
      <c r="BG31" s="215">
        <v>0</v>
      </c>
      <c r="BH31" s="125">
        <v>0</v>
      </c>
      <c r="BI31" s="125">
        <v>0</v>
      </c>
      <c r="BJ31" s="215">
        <v>0</v>
      </c>
      <c r="BK31" s="215">
        <v>0</v>
      </c>
      <c r="BL31" s="125">
        <v>0</v>
      </c>
      <c r="BM31" s="125">
        <v>0</v>
      </c>
      <c r="BN31" s="215">
        <v>0</v>
      </c>
      <c r="BO31" s="215">
        <v>0</v>
      </c>
      <c r="BP31" s="214">
        <f t="shared" si="11"/>
        <v>0</v>
      </c>
      <c r="BQ31" s="214">
        <f t="shared" si="4"/>
        <v>0</v>
      </c>
      <c r="BR31" s="214">
        <f t="shared" si="5"/>
        <v>0</v>
      </c>
      <c r="BS31" s="214">
        <f t="shared" si="6"/>
        <v>0</v>
      </c>
      <c r="BT31" s="153"/>
      <c r="BU31" s="153"/>
      <c r="BV31" s="153"/>
      <c r="BW31" s="153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5" t="s">
        <v>0</v>
      </c>
    </row>
    <row r="32" spans="1:88" s="157" customFormat="1" ht="58.5" customHeight="1">
      <c r="A32" s="192" t="s">
        <v>36</v>
      </c>
      <c r="B32" s="187" t="s">
        <v>35</v>
      </c>
      <c r="C32" s="186" t="s">
        <v>34</v>
      </c>
      <c r="D32" s="215">
        <f t="shared" si="12"/>
        <v>0</v>
      </c>
      <c r="E32" s="215">
        <f t="shared" si="29"/>
        <v>0</v>
      </c>
      <c r="F32" s="215">
        <f t="shared" si="29"/>
        <v>0</v>
      </c>
      <c r="G32" s="215">
        <f t="shared" si="29"/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0</v>
      </c>
      <c r="P32" s="214">
        <f t="shared" si="13"/>
        <v>0</v>
      </c>
      <c r="Q32" s="214">
        <f t="shared" si="8"/>
        <v>0</v>
      </c>
      <c r="R32" s="214">
        <f t="shared" si="9"/>
        <v>0</v>
      </c>
      <c r="S32" s="214">
        <f t="shared" si="10"/>
        <v>0</v>
      </c>
      <c r="T32" s="278">
        <v>0</v>
      </c>
      <c r="U32" s="278">
        <v>0</v>
      </c>
      <c r="V32" s="250">
        <v>0</v>
      </c>
      <c r="W32" s="250">
        <v>0</v>
      </c>
      <c r="X32" s="250">
        <v>0</v>
      </c>
      <c r="Y32" s="250">
        <v>0</v>
      </c>
      <c r="Z32" s="250">
        <v>0</v>
      </c>
      <c r="AA32" s="250">
        <v>0</v>
      </c>
      <c r="AB32" s="250">
        <v>0</v>
      </c>
      <c r="AC32" s="250">
        <v>0</v>
      </c>
      <c r="AD32" s="250">
        <v>0</v>
      </c>
      <c r="AE32" s="250">
        <v>0</v>
      </c>
      <c r="AF32" s="250">
        <v>0</v>
      </c>
      <c r="AG32" s="250">
        <v>0</v>
      </c>
      <c r="AH32" s="250">
        <v>0</v>
      </c>
      <c r="AI32" s="250">
        <v>0</v>
      </c>
      <c r="AJ32" s="250">
        <v>0</v>
      </c>
      <c r="AK32" s="250">
        <v>0</v>
      </c>
      <c r="AL32" s="250">
        <v>0</v>
      </c>
      <c r="AM32" s="250">
        <v>0</v>
      </c>
      <c r="AN32" s="250">
        <v>0</v>
      </c>
      <c r="AO32" s="250">
        <v>0</v>
      </c>
      <c r="AP32" s="250">
        <v>0</v>
      </c>
      <c r="AQ32" s="250"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v>0</v>
      </c>
      <c r="AW32" s="250">
        <v>0</v>
      </c>
      <c r="AX32" s="250">
        <v>0</v>
      </c>
      <c r="AY32" s="250">
        <v>0</v>
      </c>
      <c r="AZ32" s="237">
        <v>0</v>
      </c>
      <c r="BA32" s="237">
        <f>BA33+BA34</f>
        <v>0</v>
      </c>
      <c r="BB32" s="215">
        <v>0</v>
      </c>
      <c r="BC32" s="215">
        <v>0</v>
      </c>
      <c r="BD32" s="237">
        <v>0</v>
      </c>
      <c r="BE32" s="237">
        <f>BE33+BE34</f>
        <v>0</v>
      </c>
      <c r="BF32" s="215">
        <v>0</v>
      </c>
      <c r="BG32" s="215">
        <v>0</v>
      </c>
      <c r="BH32" s="125">
        <v>0</v>
      </c>
      <c r="BI32" s="125">
        <v>0</v>
      </c>
      <c r="BJ32" s="215">
        <v>0</v>
      </c>
      <c r="BK32" s="215">
        <v>0</v>
      </c>
      <c r="BL32" s="125">
        <v>0</v>
      </c>
      <c r="BM32" s="125">
        <v>0</v>
      </c>
      <c r="BN32" s="215">
        <v>0</v>
      </c>
      <c r="BO32" s="215">
        <v>0</v>
      </c>
      <c r="BP32" s="214">
        <f t="shared" si="11"/>
        <v>0</v>
      </c>
      <c r="BQ32" s="214">
        <f t="shared" si="4"/>
        <v>0</v>
      </c>
      <c r="BR32" s="214">
        <f t="shared" si="5"/>
        <v>0</v>
      </c>
      <c r="BS32" s="214">
        <f t="shared" si="6"/>
        <v>0</v>
      </c>
      <c r="BT32" s="153"/>
      <c r="BU32" s="153"/>
      <c r="BV32" s="153"/>
      <c r="BW32" s="153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5"/>
    </row>
    <row r="33" spans="1:88" s="160" customFormat="1" ht="23.25" customHeight="1">
      <c r="A33" s="190" t="s">
        <v>33</v>
      </c>
      <c r="B33" s="187" t="s">
        <v>32</v>
      </c>
      <c r="C33" s="187" t="s">
        <v>31</v>
      </c>
      <c r="D33" s="125">
        <f aca="true" t="shared" si="30" ref="D33:O33">D34</f>
        <v>0</v>
      </c>
      <c r="E33" s="214">
        <f t="shared" si="30"/>
        <v>0</v>
      </c>
      <c r="F33" s="214">
        <f t="shared" si="30"/>
        <v>0</v>
      </c>
      <c r="G33" s="214">
        <f t="shared" si="30"/>
        <v>0</v>
      </c>
      <c r="H33" s="125">
        <f t="shared" si="30"/>
        <v>0</v>
      </c>
      <c r="I33" s="214">
        <f t="shared" si="30"/>
        <v>0</v>
      </c>
      <c r="J33" s="214">
        <f t="shared" si="30"/>
        <v>0</v>
      </c>
      <c r="K33" s="214">
        <f t="shared" si="30"/>
        <v>0</v>
      </c>
      <c r="L33" s="125">
        <f t="shared" si="30"/>
        <v>0</v>
      </c>
      <c r="M33" s="214">
        <f t="shared" si="30"/>
        <v>0</v>
      </c>
      <c r="N33" s="214">
        <f t="shared" si="30"/>
        <v>0</v>
      </c>
      <c r="O33" s="214">
        <f t="shared" si="30"/>
        <v>0</v>
      </c>
      <c r="P33" s="214">
        <f t="shared" si="13"/>
        <v>0</v>
      </c>
      <c r="Q33" s="214">
        <f t="shared" si="8"/>
        <v>0</v>
      </c>
      <c r="R33" s="214">
        <f t="shared" si="9"/>
        <v>0</v>
      </c>
      <c r="S33" s="214">
        <f t="shared" si="10"/>
        <v>0</v>
      </c>
      <c r="T33" s="267">
        <f>T34</f>
        <v>0</v>
      </c>
      <c r="U33" s="267">
        <f>U34</f>
        <v>0</v>
      </c>
      <c r="V33" s="249">
        <f aca="true" t="shared" si="31" ref="V33:AY33">V34</f>
        <v>0</v>
      </c>
      <c r="W33" s="249">
        <f t="shared" si="31"/>
        <v>0</v>
      </c>
      <c r="X33" s="276">
        <f>X34</f>
        <v>0</v>
      </c>
      <c r="Y33" s="249">
        <f t="shared" si="31"/>
        <v>0</v>
      </c>
      <c r="Z33" s="249">
        <f t="shared" si="31"/>
        <v>0</v>
      </c>
      <c r="AA33" s="249">
        <f t="shared" si="31"/>
        <v>0</v>
      </c>
      <c r="AB33" s="249">
        <f t="shared" si="31"/>
        <v>0</v>
      </c>
      <c r="AC33" s="249">
        <f t="shared" si="31"/>
        <v>0</v>
      </c>
      <c r="AD33" s="249">
        <f t="shared" si="31"/>
        <v>0</v>
      </c>
      <c r="AE33" s="249">
        <f t="shared" si="31"/>
        <v>0</v>
      </c>
      <c r="AF33" s="249">
        <f t="shared" si="31"/>
        <v>0</v>
      </c>
      <c r="AG33" s="249">
        <f t="shared" si="31"/>
        <v>0</v>
      </c>
      <c r="AH33" s="249">
        <f t="shared" si="31"/>
        <v>0</v>
      </c>
      <c r="AI33" s="249">
        <f t="shared" si="31"/>
        <v>0</v>
      </c>
      <c r="AJ33" s="249">
        <f t="shared" si="31"/>
        <v>0</v>
      </c>
      <c r="AK33" s="249">
        <f t="shared" si="31"/>
        <v>0</v>
      </c>
      <c r="AL33" s="249">
        <f t="shared" si="31"/>
        <v>0</v>
      </c>
      <c r="AM33" s="249">
        <f t="shared" si="31"/>
        <v>0</v>
      </c>
      <c r="AN33" s="249">
        <f t="shared" si="31"/>
        <v>0</v>
      </c>
      <c r="AO33" s="249">
        <f t="shared" si="31"/>
        <v>0</v>
      </c>
      <c r="AP33" s="249">
        <f t="shared" si="31"/>
        <v>0</v>
      </c>
      <c r="AQ33" s="249">
        <f t="shared" si="31"/>
        <v>0</v>
      </c>
      <c r="AR33" s="249">
        <f t="shared" si="31"/>
        <v>0</v>
      </c>
      <c r="AS33" s="249">
        <f t="shared" si="31"/>
        <v>0</v>
      </c>
      <c r="AT33" s="249">
        <f t="shared" si="31"/>
        <v>0</v>
      </c>
      <c r="AU33" s="249">
        <f t="shared" si="31"/>
        <v>0</v>
      </c>
      <c r="AV33" s="249">
        <f t="shared" si="31"/>
        <v>0</v>
      </c>
      <c r="AW33" s="249">
        <f t="shared" si="31"/>
        <v>0</v>
      </c>
      <c r="AX33" s="249">
        <f t="shared" si="31"/>
        <v>0</v>
      </c>
      <c r="AY33" s="249">
        <f t="shared" si="31"/>
        <v>0</v>
      </c>
      <c r="AZ33" s="214">
        <f aca="true" t="shared" si="32" ref="AZ33:BO33">AZ34</f>
        <v>0</v>
      </c>
      <c r="BA33" s="214">
        <f t="shared" si="32"/>
        <v>0</v>
      </c>
      <c r="BB33" s="214">
        <f t="shared" si="32"/>
        <v>0</v>
      </c>
      <c r="BC33" s="214">
        <f t="shared" si="32"/>
        <v>0</v>
      </c>
      <c r="BD33" s="214">
        <f t="shared" si="32"/>
        <v>0</v>
      </c>
      <c r="BE33" s="214">
        <f t="shared" si="32"/>
        <v>0</v>
      </c>
      <c r="BF33" s="214">
        <f t="shared" si="32"/>
        <v>0</v>
      </c>
      <c r="BG33" s="214">
        <f t="shared" si="32"/>
        <v>0</v>
      </c>
      <c r="BH33" s="214">
        <f t="shared" si="32"/>
        <v>0</v>
      </c>
      <c r="BI33" s="214">
        <f t="shared" si="32"/>
        <v>0</v>
      </c>
      <c r="BJ33" s="214">
        <f t="shared" si="32"/>
        <v>0</v>
      </c>
      <c r="BK33" s="214">
        <f t="shared" si="32"/>
        <v>0</v>
      </c>
      <c r="BL33" s="214">
        <f t="shared" si="32"/>
        <v>0</v>
      </c>
      <c r="BM33" s="214">
        <f t="shared" si="32"/>
        <v>0</v>
      </c>
      <c r="BN33" s="214">
        <f t="shared" si="32"/>
        <v>0</v>
      </c>
      <c r="BO33" s="214">
        <f t="shared" si="32"/>
        <v>0</v>
      </c>
      <c r="BP33" s="214">
        <f t="shared" si="11"/>
        <v>0</v>
      </c>
      <c r="BQ33" s="214">
        <f t="shared" si="4"/>
        <v>0</v>
      </c>
      <c r="BR33" s="214">
        <f t="shared" si="5"/>
        <v>0</v>
      </c>
      <c r="BS33" s="214">
        <f t="shared" si="6"/>
        <v>0</v>
      </c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1" t="s">
        <v>0</v>
      </c>
    </row>
    <row r="34" spans="1:88" s="157" customFormat="1" ht="23.25" customHeight="1">
      <c r="A34" s="192" t="s">
        <v>30</v>
      </c>
      <c r="B34" s="187" t="s">
        <v>29</v>
      </c>
      <c r="C34" s="186" t="s">
        <v>28</v>
      </c>
      <c r="D34" s="215">
        <f t="shared" si="12"/>
        <v>0</v>
      </c>
      <c r="E34" s="215">
        <v>0</v>
      </c>
      <c r="F34" s="215">
        <v>0</v>
      </c>
      <c r="G34" s="215">
        <v>0</v>
      </c>
      <c r="H34" s="125">
        <v>0</v>
      </c>
      <c r="I34" s="215">
        <v>0</v>
      </c>
      <c r="J34" s="215">
        <v>0</v>
      </c>
      <c r="K34" s="215">
        <v>0</v>
      </c>
      <c r="L34" s="125">
        <v>0</v>
      </c>
      <c r="M34" s="215">
        <v>0</v>
      </c>
      <c r="N34" s="215">
        <v>0</v>
      </c>
      <c r="O34" s="215">
        <v>0</v>
      </c>
      <c r="P34" s="214">
        <f t="shared" si="13"/>
        <v>0</v>
      </c>
      <c r="Q34" s="214">
        <f t="shared" si="8"/>
        <v>0</v>
      </c>
      <c r="R34" s="214">
        <f t="shared" si="9"/>
        <v>0</v>
      </c>
      <c r="S34" s="214">
        <f t="shared" si="10"/>
        <v>0</v>
      </c>
      <c r="T34" s="278">
        <v>0</v>
      </c>
      <c r="U34" s="278">
        <v>0</v>
      </c>
      <c r="V34" s="250">
        <v>0</v>
      </c>
      <c r="W34" s="250">
        <v>0</v>
      </c>
      <c r="X34" s="260">
        <v>0</v>
      </c>
      <c r="Y34" s="250">
        <v>0</v>
      </c>
      <c r="Z34" s="250">
        <v>0</v>
      </c>
      <c r="AA34" s="250">
        <v>0</v>
      </c>
      <c r="AB34" s="250">
        <v>0</v>
      </c>
      <c r="AC34" s="250">
        <v>0</v>
      </c>
      <c r="AD34" s="250">
        <v>0</v>
      </c>
      <c r="AE34" s="250">
        <v>0</v>
      </c>
      <c r="AF34" s="250">
        <v>0</v>
      </c>
      <c r="AG34" s="250">
        <v>0</v>
      </c>
      <c r="AH34" s="250">
        <v>0</v>
      </c>
      <c r="AI34" s="250">
        <v>0</v>
      </c>
      <c r="AJ34" s="250">
        <v>0</v>
      </c>
      <c r="AK34" s="250">
        <v>0</v>
      </c>
      <c r="AL34" s="250">
        <v>0</v>
      </c>
      <c r="AM34" s="250">
        <v>0</v>
      </c>
      <c r="AN34" s="250">
        <v>0</v>
      </c>
      <c r="AO34" s="250">
        <v>0</v>
      </c>
      <c r="AP34" s="250">
        <v>0</v>
      </c>
      <c r="AQ34" s="250"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v>0</v>
      </c>
      <c r="AW34" s="250">
        <v>0</v>
      </c>
      <c r="AX34" s="250">
        <v>0</v>
      </c>
      <c r="AY34" s="250">
        <v>0</v>
      </c>
      <c r="AZ34" s="237">
        <v>0</v>
      </c>
      <c r="BA34" s="237">
        <v>0</v>
      </c>
      <c r="BB34" s="215">
        <v>0</v>
      </c>
      <c r="BC34" s="215">
        <v>0</v>
      </c>
      <c r="BD34" s="237">
        <v>0</v>
      </c>
      <c r="BE34" s="237">
        <v>0</v>
      </c>
      <c r="BF34" s="215">
        <v>0</v>
      </c>
      <c r="BG34" s="215">
        <v>0</v>
      </c>
      <c r="BH34" s="125">
        <v>0</v>
      </c>
      <c r="BI34" s="125">
        <v>0</v>
      </c>
      <c r="BJ34" s="215">
        <v>0</v>
      </c>
      <c r="BK34" s="215">
        <v>0</v>
      </c>
      <c r="BL34" s="125">
        <v>0</v>
      </c>
      <c r="BM34" s="125">
        <v>0</v>
      </c>
      <c r="BN34" s="215">
        <v>0</v>
      </c>
      <c r="BO34" s="215">
        <v>0</v>
      </c>
      <c r="BP34" s="214">
        <f t="shared" si="11"/>
        <v>0</v>
      </c>
      <c r="BQ34" s="214">
        <f t="shared" si="4"/>
        <v>0</v>
      </c>
      <c r="BR34" s="214">
        <f t="shared" si="5"/>
        <v>0</v>
      </c>
      <c r="BS34" s="214">
        <f t="shared" si="6"/>
        <v>0</v>
      </c>
      <c r="BT34" s="153"/>
      <c r="BU34" s="153"/>
      <c r="BV34" s="153"/>
      <c r="BW34" s="153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5" t="s">
        <v>0</v>
      </c>
    </row>
    <row r="35" spans="1:88" s="160" customFormat="1" ht="37.5" customHeight="1">
      <c r="A35" s="190" t="s">
        <v>27</v>
      </c>
      <c r="B35" s="187">
        <v>310</v>
      </c>
      <c r="C35" s="187" t="s">
        <v>4</v>
      </c>
      <c r="D35" s="125">
        <f aca="true" t="shared" si="33" ref="D35:O35">D36+D37</f>
        <v>0</v>
      </c>
      <c r="E35" s="125">
        <f t="shared" si="33"/>
        <v>0</v>
      </c>
      <c r="F35" s="125">
        <f t="shared" si="33"/>
        <v>0</v>
      </c>
      <c r="G35" s="125">
        <f t="shared" si="33"/>
        <v>0</v>
      </c>
      <c r="H35" s="125">
        <f t="shared" si="33"/>
        <v>0</v>
      </c>
      <c r="I35" s="214">
        <f t="shared" si="33"/>
        <v>0</v>
      </c>
      <c r="J35" s="214">
        <f t="shared" si="33"/>
        <v>0</v>
      </c>
      <c r="K35" s="214">
        <f t="shared" si="33"/>
        <v>0</v>
      </c>
      <c r="L35" s="125">
        <f t="shared" si="33"/>
        <v>0</v>
      </c>
      <c r="M35" s="214">
        <f t="shared" si="33"/>
        <v>0</v>
      </c>
      <c r="N35" s="214">
        <f t="shared" si="33"/>
        <v>0</v>
      </c>
      <c r="O35" s="214">
        <f t="shared" si="33"/>
        <v>0</v>
      </c>
      <c r="P35" s="214">
        <f t="shared" si="13"/>
        <v>65343954.33</v>
      </c>
      <c r="Q35" s="214">
        <f t="shared" si="8"/>
        <v>0</v>
      </c>
      <c r="R35" s="214">
        <f t="shared" si="9"/>
        <v>0</v>
      </c>
      <c r="S35" s="214">
        <f t="shared" si="10"/>
        <v>0</v>
      </c>
      <c r="T35" s="267">
        <f>SUM(T36:T37)</f>
        <v>61873529.5</v>
      </c>
      <c r="U35" s="267">
        <f>U36+U37</f>
        <v>0</v>
      </c>
      <c r="V35" s="249">
        <f aca="true" t="shared" si="34" ref="V35:AA35">V36+V37</f>
        <v>0</v>
      </c>
      <c r="W35" s="249">
        <f t="shared" si="34"/>
        <v>0</v>
      </c>
      <c r="X35" s="276">
        <f>X36+X37</f>
        <v>0</v>
      </c>
      <c r="Y35" s="249">
        <f t="shared" si="34"/>
        <v>0</v>
      </c>
      <c r="Z35" s="249">
        <f t="shared" si="34"/>
        <v>0</v>
      </c>
      <c r="AA35" s="249">
        <f t="shared" si="34"/>
        <v>0</v>
      </c>
      <c r="AB35" s="249">
        <f>AB36+AB37</f>
        <v>217912.5</v>
      </c>
      <c r="AC35" s="249">
        <f aca="true" t="shared" si="35" ref="AC35:AI35">AC36+AC37</f>
        <v>0</v>
      </c>
      <c r="AD35" s="249">
        <f t="shared" si="35"/>
        <v>0</v>
      </c>
      <c r="AE35" s="249">
        <f t="shared" si="35"/>
        <v>0</v>
      </c>
      <c r="AF35" s="249">
        <f t="shared" si="35"/>
        <v>3252512.33</v>
      </c>
      <c r="AG35" s="249">
        <f t="shared" si="35"/>
        <v>0</v>
      </c>
      <c r="AH35" s="249">
        <f t="shared" si="35"/>
        <v>0</v>
      </c>
      <c r="AI35" s="249">
        <f t="shared" si="35"/>
        <v>0</v>
      </c>
      <c r="AJ35" s="249">
        <f>AJ36+AJ37</f>
        <v>0</v>
      </c>
      <c r="AK35" s="249">
        <f aca="true" t="shared" si="36" ref="AK35:AY35">AK36+AK37</f>
        <v>0</v>
      </c>
      <c r="AL35" s="249">
        <f t="shared" si="36"/>
        <v>0</v>
      </c>
      <c r="AM35" s="249">
        <f t="shared" si="36"/>
        <v>0</v>
      </c>
      <c r="AN35" s="249">
        <f t="shared" si="36"/>
        <v>0</v>
      </c>
      <c r="AO35" s="249">
        <f t="shared" si="36"/>
        <v>0</v>
      </c>
      <c r="AP35" s="249">
        <f t="shared" si="36"/>
        <v>0</v>
      </c>
      <c r="AQ35" s="249">
        <f t="shared" si="36"/>
        <v>0</v>
      </c>
      <c r="AR35" s="249">
        <f t="shared" si="36"/>
        <v>0</v>
      </c>
      <c r="AS35" s="249">
        <f t="shared" si="36"/>
        <v>0</v>
      </c>
      <c r="AT35" s="249">
        <f t="shared" si="36"/>
        <v>0</v>
      </c>
      <c r="AU35" s="249">
        <f t="shared" si="36"/>
        <v>0</v>
      </c>
      <c r="AV35" s="249">
        <f t="shared" si="36"/>
        <v>0</v>
      </c>
      <c r="AW35" s="249">
        <f t="shared" si="36"/>
        <v>0</v>
      </c>
      <c r="AX35" s="249">
        <f t="shared" si="36"/>
        <v>0</v>
      </c>
      <c r="AY35" s="249">
        <f t="shared" si="36"/>
        <v>0</v>
      </c>
      <c r="AZ35" s="214">
        <f>AZ36+AZ37</f>
        <v>0</v>
      </c>
      <c r="BA35" s="214">
        <f aca="true" t="shared" si="37" ref="BA35:BO35">BA36+BA37</f>
        <v>0</v>
      </c>
      <c r="BB35" s="214">
        <f t="shared" si="37"/>
        <v>0</v>
      </c>
      <c r="BC35" s="214">
        <f t="shared" si="37"/>
        <v>0</v>
      </c>
      <c r="BD35" s="214">
        <f aca="true" t="shared" si="38" ref="BD35:BK35">BD36+BD37</f>
        <v>0</v>
      </c>
      <c r="BE35" s="214">
        <f t="shared" si="38"/>
        <v>0</v>
      </c>
      <c r="BF35" s="214">
        <f t="shared" si="38"/>
        <v>0</v>
      </c>
      <c r="BG35" s="214">
        <f t="shared" si="38"/>
        <v>0</v>
      </c>
      <c r="BH35" s="214">
        <f t="shared" si="38"/>
        <v>0</v>
      </c>
      <c r="BI35" s="214">
        <f t="shared" si="38"/>
        <v>0</v>
      </c>
      <c r="BJ35" s="214">
        <f t="shared" si="38"/>
        <v>0</v>
      </c>
      <c r="BK35" s="214">
        <f t="shared" si="38"/>
        <v>0</v>
      </c>
      <c r="BL35" s="214">
        <f t="shared" si="37"/>
        <v>0</v>
      </c>
      <c r="BM35" s="214">
        <f t="shared" si="37"/>
        <v>0</v>
      </c>
      <c r="BN35" s="214">
        <f t="shared" si="37"/>
        <v>0</v>
      </c>
      <c r="BO35" s="214">
        <f t="shared" si="37"/>
        <v>0</v>
      </c>
      <c r="BP35" s="214">
        <f t="shared" si="11"/>
        <v>65343954.33</v>
      </c>
      <c r="BQ35" s="214">
        <f t="shared" si="4"/>
        <v>0</v>
      </c>
      <c r="BR35" s="214">
        <f t="shared" si="5"/>
        <v>0</v>
      </c>
      <c r="BS35" s="214">
        <f t="shared" si="6"/>
        <v>0</v>
      </c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1" t="s">
        <v>0</v>
      </c>
    </row>
    <row r="36" spans="1:88" s="157" customFormat="1" ht="34.5" customHeight="1">
      <c r="A36" s="192" t="s">
        <v>26</v>
      </c>
      <c r="B36" s="187" t="s">
        <v>25</v>
      </c>
      <c r="C36" s="186" t="s">
        <v>24</v>
      </c>
      <c r="D36" s="215">
        <f t="shared" si="12"/>
        <v>0</v>
      </c>
      <c r="E36" s="215">
        <f aca="true" t="shared" si="39" ref="E36:G37">I36+M36</f>
        <v>0</v>
      </c>
      <c r="F36" s="215">
        <f t="shared" si="39"/>
        <v>0</v>
      </c>
      <c r="G36" s="215">
        <f t="shared" si="39"/>
        <v>0</v>
      </c>
      <c r="H36" s="125">
        <v>0</v>
      </c>
      <c r="I36" s="215">
        <v>0</v>
      </c>
      <c r="J36" s="215">
        <v>0</v>
      </c>
      <c r="K36" s="215">
        <v>0</v>
      </c>
      <c r="L36" s="125">
        <v>0</v>
      </c>
      <c r="M36" s="215">
        <v>0</v>
      </c>
      <c r="N36" s="215">
        <v>0</v>
      </c>
      <c r="O36" s="215">
        <v>0</v>
      </c>
      <c r="P36" s="214">
        <f t="shared" si="13"/>
        <v>3470424.83</v>
      </c>
      <c r="Q36" s="214">
        <f t="shared" si="8"/>
        <v>0</v>
      </c>
      <c r="R36" s="214">
        <f t="shared" si="9"/>
        <v>0</v>
      </c>
      <c r="S36" s="214">
        <f t="shared" si="10"/>
        <v>0</v>
      </c>
      <c r="T36" s="278">
        <v>0</v>
      </c>
      <c r="U36" s="278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  <c r="AB36" s="250">
        <v>217912.5</v>
      </c>
      <c r="AC36" s="250">
        <v>0</v>
      </c>
      <c r="AD36" s="250">
        <v>0</v>
      </c>
      <c r="AE36" s="250">
        <v>0</v>
      </c>
      <c r="AF36" s="250">
        <v>3252512.33</v>
      </c>
      <c r="AG36" s="250">
        <v>0</v>
      </c>
      <c r="AH36" s="250">
        <v>0</v>
      </c>
      <c r="AI36" s="250">
        <v>0</v>
      </c>
      <c r="AJ36" s="250">
        <v>0</v>
      </c>
      <c r="AK36" s="250">
        <v>0</v>
      </c>
      <c r="AL36" s="250">
        <v>0</v>
      </c>
      <c r="AM36" s="250">
        <v>0</v>
      </c>
      <c r="AN36" s="250">
        <v>0</v>
      </c>
      <c r="AO36" s="250">
        <v>0</v>
      </c>
      <c r="AP36" s="250">
        <v>0</v>
      </c>
      <c r="AQ36" s="250"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v>0</v>
      </c>
      <c r="AW36" s="250">
        <v>0</v>
      </c>
      <c r="AX36" s="250">
        <v>0</v>
      </c>
      <c r="AY36" s="250">
        <v>0</v>
      </c>
      <c r="AZ36" s="237">
        <v>0</v>
      </c>
      <c r="BA36" s="237">
        <v>0</v>
      </c>
      <c r="BB36" s="215">
        <v>0</v>
      </c>
      <c r="BC36" s="215">
        <v>0</v>
      </c>
      <c r="BD36" s="237">
        <v>0</v>
      </c>
      <c r="BE36" s="237">
        <v>0</v>
      </c>
      <c r="BF36" s="215">
        <v>0</v>
      </c>
      <c r="BG36" s="215">
        <v>0</v>
      </c>
      <c r="BH36" s="125">
        <v>0</v>
      </c>
      <c r="BI36" s="125">
        <v>0</v>
      </c>
      <c r="BJ36" s="215">
        <v>0</v>
      </c>
      <c r="BK36" s="215">
        <v>0</v>
      </c>
      <c r="BL36" s="125">
        <v>0</v>
      </c>
      <c r="BM36" s="125">
        <v>0</v>
      </c>
      <c r="BN36" s="215">
        <v>0</v>
      </c>
      <c r="BO36" s="215">
        <v>0</v>
      </c>
      <c r="BP36" s="214">
        <f t="shared" si="11"/>
        <v>3470424.83</v>
      </c>
      <c r="BQ36" s="214">
        <f t="shared" si="4"/>
        <v>0</v>
      </c>
      <c r="BR36" s="214">
        <f t="shared" si="5"/>
        <v>0</v>
      </c>
      <c r="BS36" s="214">
        <f t="shared" si="6"/>
        <v>0</v>
      </c>
      <c r="BT36" s="153"/>
      <c r="BU36" s="153"/>
      <c r="BV36" s="153"/>
      <c r="BW36" s="153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5" t="s">
        <v>0</v>
      </c>
    </row>
    <row r="37" spans="1:88" s="157" customFormat="1" ht="24" customHeight="1">
      <c r="A37" s="192" t="s">
        <v>23</v>
      </c>
      <c r="B37" s="187" t="s">
        <v>22</v>
      </c>
      <c r="C37" s="186" t="s">
        <v>21</v>
      </c>
      <c r="D37" s="215">
        <f t="shared" si="12"/>
        <v>0</v>
      </c>
      <c r="E37" s="215">
        <f t="shared" si="39"/>
        <v>0</v>
      </c>
      <c r="F37" s="215">
        <f t="shared" si="39"/>
        <v>0</v>
      </c>
      <c r="G37" s="215">
        <f t="shared" si="39"/>
        <v>0</v>
      </c>
      <c r="H37" s="125">
        <v>0</v>
      </c>
      <c r="I37" s="215">
        <v>0</v>
      </c>
      <c r="J37" s="215">
        <v>0</v>
      </c>
      <c r="K37" s="215">
        <v>0</v>
      </c>
      <c r="L37" s="125">
        <v>0</v>
      </c>
      <c r="M37" s="215">
        <v>0</v>
      </c>
      <c r="N37" s="215">
        <v>0</v>
      </c>
      <c r="O37" s="215">
        <v>0</v>
      </c>
      <c r="P37" s="214">
        <f t="shared" si="13"/>
        <v>61873529.5</v>
      </c>
      <c r="Q37" s="214">
        <f t="shared" si="8"/>
        <v>0</v>
      </c>
      <c r="R37" s="214">
        <f t="shared" si="9"/>
        <v>0</v>
      </c>
      <c r="S37" s="214">
        <f t="shared" si="10"/>
        <v>0</v>
      </c>
      <c r="T37" s="280">
        <v>61873529.5</v>
      </c>
      <c r="U37" s="278">
        <v>0</v>
      </c>
      <c r="V37" s="250">
        <v>0</v>
      </c>
      <c r="W37" s="250">
        <v>0</v>
      </c>
      <c r="X37" s="250">
        <v>0</v>
      </c>
      <c r="Y37" s="250">
        <v>0</v>
      </c>
      <c r="Z37" s="250">
        <v>0</v>
      </c>
      <c r="AA37" s="250">
        <v>0</v>
      </c>
      <c r="AB37" s="250">
        <v>0</v>
      </c>
      <c r="AC37" s="250">
        <v>0</v>
      </c>
      <c r="AD37" s="250">
        <v>0</v>
      </c>
      <c r="AE37" s="250">
        <v>0</v>
      </c>
      <c r="AF37" s="250">
        <v>0</v>
      </c>
      <c r="AG37" s="250">
        <v>0</v>
      </c>
      <c r="AH37" s="250">
        <v>0</v>
      </c>
      <c r="AI37" s="250">
        <v>0</v>
      </c>
      <c r="AJ37" s="250">
        <v>0</v>
      </c>
      <c r="AK37" s="250">
        <v>0</v>
      </c>
      <c r="AL37" s="250">
        <v>0</v>
      </c>
      <c r="AM37" s="250">
        <v>0</v>
      </c>
      <c r="AN37" s="250">
        <v>0</v>
      </c>
      <c r="AO37" s="250">
        <v>0</v>
      </c>
      <c r="AP37" s="250">
        <v>0</v>
      </c>
      <c r="AQ37" s="250"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v>0</v>
      </c>
      <c r="AW37" s="250">
        <v>0</v>
      </c>
      <c r="AX37" s="250">
        <v>0</v>
      </c>
      <c r="AY37" s="250">
        <v>0</v>
      </c>
      <c r="AZ37" s="237">
        <v>0</v>
      </c>
      <c r="BA37" s="237">
        <v>0</v>
      </c>
      <c r="BB37" s="215">
        <v>0</v>
      </c>
      <c r="BC37" s="215">
        <v>0</v>
      </c>
      <c r="BD37" s="237">
        <v>0</v>
      </c>
      <c r="BE37" s="237">
        <v>0</v>
      </c>
      <c r="BF37" s="215">
        <v>0</v>
      </c>
      <c r="BG37" s="215">
        <v>0</v>
      </c>
      <c r="BH37" s="125">
        <v>0</v>
      </c>
      <c r="BI37" s="125">
        <v>0</v>
      </c>
      <c r="BJ37" s="215">
        <v>0</v>
      </c>
      <c r="BK37" s="215">
        <v>0</v>
      </c>
      <c r="BL37" s="125">
        <v>0</v>
      </c>
      <c r="BM37" s="125">
        <v>0</v>
      </c>
      <c r="BN37" s="215">
        <v>0</v>
      </c>
      <c r="BO37" s="215">
        <v>0</v>
      </c>
      <c r="BP37" s="214">
        <f t="shared" si="11"/>
        <v>61873529.5</v>
      </c>
      <c r="BQ37" s="214">
        <f t="shared" si="4"/>
        <v>0</v>
      </c>
      <c r="BR37" s="214">
        <f t="shared" si="5"/>
        <v>0</v>
      </c>
      <c r="BS37" s="214">
        <f t="shared" si="6"/>
        <v>0</v>
      </c>
      <c r="BT37" s="153"/>
      <c r="BU37" s="153"/>
      <c r="BV37" s="153"/>
      <c r="BW37" s="153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5" t="s">
        <v>0</v>
      </c>
    </row>
    <row r="38" spans="1:88" s="160" customFormat="1" ht="42" customHeight="1">
      <c r="A38" s="190" t="s">
        <v>20</v>
      </c>
      <c r="B38" s="187">
        <v>340</v>
      </c>
      <c r="C38" s="187" t="s">
        <v>19</v>
      </c>
      <c r="D38" s="125">
        <f aca="true" t="shared" si="40" ref="D38:O38">D39+D40+D41+D42</f>
        <v>0</v>
      </c>
      <c r="E38" s="214">
        <f t="shared" si="40"/>
        <v>0</v>
      </c>
      <c r="F38" s="214">
        <f t="shared" si="40"/>
        <v>0</v>
      </c>
      <c r="G38" s="214">
        <f t="shared" si="40"/>
        <v>0</v>
      </c>
      <c r="H38" s="125">
        <f t="shared" si="40"/>
        <v>0</v>
      </c>
      <c r="I38" s="214">
        <f t="shared" si="40"/>
        <v>0</v>
      </c>
      <c r="J38" s="214">
        <f t="shared" si="40"/>
        <v>0</v>
      </c>
      <c r="K38" s="214">
        <f t="shared" si="40"/>
        <v>0</v>
      </c>
      <c r="L38" s="125">
        <f t="shared" si="40"/>
        <v>0</v>
      </c>
      <c r="M38" s="214">
        <f t="shared" si="40"/>
        <v>0</v>
      </c>
      <c r="N38" s="214">
        <f t="shared" si="40"/>
        <v>0</v>
      </c>
      <c r="O38" s="214">
        <f t="shared" si="40"/>
        <v>0</v>
      </c>
      <c r="P38" s="214">
        <f t="shared" si="13"/>
        <v>768725.1</v>
      </c>
      <c r="Q38" s="214">
        <f t="shared" si="8"/>
        <v>0</v>
      </c>
      <c r="R38" s="214">
        <f t="shared" si="9"/>
        <v>0</v>
      </c>
      <c r="S38" s="214">
        <f t="shared" si="10"/>
        <v>0</v>
      </c>
      <c r="T38" s="267">
        <f>SUM(T39:T42)</f>
        <v>0</v>
      </c>
      <c r="U38" s="267">
        <f>U39+U40+U41+U42</f>
        <v>0</v>
      </c>
      <c r="V38" s="249">
        <f aca="true" t="shared" si="41" ref="V38:AA38">V39+V40+V41+V42</f>
        <v>0</v>
      </c>
      <c r="W38" s="249">
        <f t="shared" si="41"/>
        <v>0</v>
      </c>
      <c r="X38" s="276">
        <f>X39+X40+X41+X42</f>
        <v>0</v>
      </c>
      <c r="Y38" s="249">
        <f t="shared" si="41"/>
        <v>0</v>
      </c>
      <c r="Z38" s="249">
        <f t="shared" si="41"/>
        <v>0</v>
      </c>
      <c r="AA38" s="249">
        <f t="shared" si="41"/>
        <v>0</v>
      </c>
      <c r="AB38" s="249">
        <f>AB39+AB40+AB41+AB42</f>
        <v>0</v>
      </c>
      <c r="AC38" s="249">
        <f aca="true" t="shared" si="42" ref="AC38:AY38">AC39+AC40+AC41+AC42</f>
        <v>0</v>
      </c>
      <c r="AD38" s="249">
        <f t="shared" si="42"/>
        <v>0</v>
      </c>
      <c r="AE38" s="249">
        <f t="shared" si="42"/>
        <v>0</v>
      </c>
      <c r="AF38" s="249">
        <f t="shared" si="42"/>
        <v>768725.1</v>
      </c>
      <c r="AG38" s="249">
        <f t="shared" si="42"/>
        <v>0</v>
      </c>
      <c r="AH38" s="249">
        <f t="shared" si="42"/>
        <v>0</v>
      </c>
      <c r="AI38" s="249">
        <f t="shared" si="42"/>
        <v>0</v>
      </c>
      <c r="AJ38" s="249">
        <f t="shared" si="42"/>
        <v>0</v>
      </c>
      <c r="AK38" s="249">
        <f t="shared" si="42"/>
        <v>0</v>
      </c>
      <c r="AL38" s="249">
        <f t="shared" si="42"/>
        <v>0</v>
      </c>
      <c r="AM38" s="249">
        <f t="shared" si="42"/>
        <v>0</v>
      </c>
      <c r="AN38" s="249">
        <f t="shared" si="42"/>
        <v>0</v>
      </c>
      <c r="AO38" s="249">
        <f t="shared" si="42"/>
        <v>0</v>
      </c>
      <c r="AP38" s="249">
        <f t="shared" si="42"/>
        <v>0</v>
      </c>
      <c r="AQ38" s="249">
        <f t="shared" si="42"/>
        <v>0</v>
      </c>
      <c r="AR38" s="249">
        <f t="shared" si="42"/>
        <v>0</v>
      </c>
      <c r="AS38" s="249">
        <f t="shared" si="42"/>
        <v>0</v>
      </c>
      <c r="AT38" s="249">
        <f t="shared" si="42"/>
        <v>0</v>
      </c>
      <c r="AU38" s="249">
        <f t="shared" si="42"/>
        <v>0</v>
      </c>
      <c r="AV38" s="249">
        <f t="shared" si="42"/>
        <v>0</v>
      </c>
      <c r="AW38" s="249">
        <f t="shared" si="42"/>
        <v>0</v>
      </c>
      <c r="AX38" s="249">
        <f t="shared" si="42"/>
        <v>0</v>
      </c>
      <c r="AY38" s="249">
        <f t="shared" si="42"/>
        <v>0</v>
      </c>
      <c r="AZ38" s="214">
        <f aca="true" t="shared" si="43" ref="AZ38:BO38">AZ39+AZ40+AZ41+AZ42</f>
        <v>0</v>
      </c>
      <c r="BA38" s="214">
        <f t="shared" si="43"/>
        <v>0</v>
      </c>
      <c r="BB38" s="214">
        <f t="shared" si="43"/>
        <v>0</v>
      </c>
      <c r="BC38" s="214">
        <f t="shared" si="43"/>
        <v>0</v>
      </c>
      <c r="BD38" s="214">
        <f aca="true" t="shared" si="44" ref="BD38:BK38">BD39+BD40+BD41+BD42</f>
        <v>0</v>
      </c>
      <c r="BE38" s="214">
        <f t="shared" si="44"/>
        <v>0</v>
      </c>
      <c r="BF38" s="214">
        <f t="shared" si="44"/>
        <v>0</v>
      </c>
      <c r="BG38" s="214">
        <f t="shared" si="44"/>
        <v>0</v>
      </c>
      <c r="BH38" s="214">
        <f t="shared" si="44"/>
        <v>0</v>
      </c>
      <c r="BI38" s="214">
        <f t="shared" si="44"/>
        <v>0</v>
      </c>
      <c r="BJ38" s="214">
        <f t="shared" si="44"/>
        <v>0</v>
      </c>
      <c r="BK38" s="214">
        <f t="shared" si="44"/>
        <v>0</v>
      </c>
      <c r="BL38" s="214">
        <f t="shared" si="43"/>
        <v>0</v>
      </c>
      <c r="BM38" s="214">
        <f t="shared" si="43"/>
        <v>0</v>
      </c>
      <c r="BN38" s="214">
        <f t="shared" si="43"/>
        <v>0</v>
      </c>
      <c r="BO38" s="214">
        <f t="shared" si="43"/>
        <v>0</v>
      </c>
      <c r="BP38" s="214">
        <f t="shared" si="11"/>
        <v>768725.1</v>
      </c>
      <c r="BQ38" s="214">
        <f t="shared" si="4"/>
        <v>0</v>
      </c>
      <c r="BR38" s="214">
        <f t="shared" si="5"/>
        <v>0</v>
      </c>
      <c r="BS38" s="214">
        <f t="shared" si="6"/>
        <v>0</v>
      </c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1" t="s">
        <v>0</v>
      </c>
    </row>
    <row r="39" spans="1:88" s="157" customFormat="1" ht="26.25" customHeight="1">
      <c r="A39" s="192" t="s">
        <v>18</v>
      </c>
      <c r="B39" s="187" t="s">
        <v>17</v>
      </c>
      <c r="C39" s="186" t="s">
        <v>16</v>
      </c>
      <c r="D39" s="215">
        <f t="shared" si="12"/>
        <v>0</v>
      </c>
      <c r="E39" s="215">
        <f aca="true" t="shared" si="45" ref="E39:E44">I39+M39</f>
        <v>0</v>
      </c>
      <c r="F39" s="215">
        <f aca="true" t="shared" si="46" ref="F39:F44">J39+N39</f>
        <v>0</v>
      </c>
      <c r="G39" s="215">
        <f aca="true" t="shared" si="47" ref="G39:G44">K39+O39</f>
        <v>0</v>
      </c>
      <c r="H39" s="125">
        <v>0</v>
      </c>
      <c r="I39" s="215">
        <v>0</v>
      </c>
      <c r="J39" s="215">
        <v>0</v>
      </c>
      <c r="K39" s="215">
        <v>0</v>
      </c>
      <c r="L39" s="125">
        <v>0</v>
      </c>
      <c r="M39" s="215">
        <v>0</v>
      </c>
      <c r="N39" s="215">
        <v>0</v>
      </c>
      <c r="O39" s="215">
        <v>0</v>
      </c>
      <c r="P39" s="214">
        <f t="shared" si="13"/>
        <v>0</v>
      </c>
      <c r="Q39" s="214">
        <f t="shared" si="8"/>
        <v>0</v>
      </c>
      <c r="R39" s="214">
        <f t="shared" si="9"/>
        <v>0</v>
      </c>
      <c r="S39" s="214">
        <f t="shared" si="10"/>
        <v>0</v>
      </c>
      <c r="T39" s="280">
        <v>0</v>
      </c>
      <c r="U39" s="278">
        <v>0</v>
      </c>
      <c r="V39" s="250">
        <v>0</v>
      </c>
      <c r="W39" s="250">
        <v>0</v>
      </c>
      <c r="X39" s="250">
        <v>0</v>
      </c>
      <c r="Y39" s="250">
        <v>0</v>
      </c>
      <c r="Z39" s="250">
        <v>0</v>
      </c>
      <c r="AA39" s="250">
        <v>0</v>
      </c>
      <c r="AB39" s="250">
        <v>0</v>
      </c>
      <c r="AC39" s="250">
        <v>0</v>
      </c>
      <c r="AD39" s="250">
        <v>0</v>
      </c>
      <c r="AE39" s="250">
        <v>0</v>
      </c>
      <c r="AF39" s="250">
        <v>0</v>
      </c>
      <c r="AG39" s="250">
        <v>0</v>
      </c>
      <c r="AH39" s="250">
        <v>0</v>
      </c>
      <c r="AI39" s="250">
        <v>0</v>
      </c>
      <c r="AJ39" s="250">
        <v>0</v>
      </c>
      <c r="AK39" s="250">
        <v>0</v>
      </c>
      <c r="AL39" s="250">
        <v>0</v>
      </c>
      <c r="AM39" s="250">
        <v>0</v>
      </c>
      <c r="AN39" s="250">
        <v>0</v>
      </c>
      <c r="AO39" s="250">
        <v>0</v>
      </c>
      <c r="AP39" s="250">
        <v>0</v>
      </c>
      <c r="AQ39" s="250">
        <v>0</v>
      </c>
      <c r="AR39" s="250">
        <v>0</v>
      </c>
      <c r="AS39" s="250">
        <v>0</v>
      </c>
      <c r="AT39" s="250">
        <v>0</v>
      </c>
      <c r="AU39" s="250">
        <v>0</v>
      </c>
      <c r="AV39" s="250">
        <v>0</v>
      </c>
      <c r="AW39" s="250">
        <v>0</v>
      </c>
      <c r="AX39" s="250">
        <v>0</v>
      </c>
      <c r="AY39" s="250">
        <v>0</v>
      </c>
      <c r="AZ39" s="237">
        <v>0</v>
      </c>
      <c r="BA39" s="237">
        <v>0</v>
      </c>
      <c r="BB39" s="215">
        <v>0</v>
      </c>
      <c r="BC39" s="215">
        <v>0</v>
      </c>
      <c r="BD39" s="237">
        <v>0</v>
      </c>
      <c r="BE39" s="237">
        <v>0</v>
      </c>
      <c r="BF39" s="215">
        <v>0</v>
      </c>
      <c r="BG39" s="215">
        <v>0</v>
      </c>
      <c r="BH39" s="125">
        <v>0</v>
      </c>
      <c r="BI39" s="125">
        <v>0</v>
      </c>
      <c r="BJ39" s="215">
        <v>0</v>
      </c>
      <c r="BK39" s="215">
        <v>0</v>
      </c>
      <c r="BL39" s="125">
        <v>0</v>
      </c>
      <c r="BM39" s="125">
        <v>0</v>
      </c>
      <c r="BN39" s="215">
        <v>0</v>
      </c>
      <c r="BO39" s="215">
        <v>0</v>
      </c>
      <c r="BP39" s="214">
        <f t="shared" si="11"/>
        <v>0</v>
      </c>
      <c r="BQ39" s="214">
        <f t="shared" si="4"/>
        <v>0</v>
      </c>
      <c r="BR39" s="214">
        <f t="shared" si="5"/>
        <v>0</v>
      </c>
      <c r="BS39" s="214">
        <f t="shared" si="6"/>
        <v>0</v>
      </c>
      <c r="BT39" s="153"/>
      <c r="BU39" s="153"/>
      <c r="BV39" s="153"/>
      <c r="BW39" s="153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5" t="s">
        <v>0</v>
      </c>
    </row>
    <row r="40" spans="1:88" s="157" customFormat="1" ht="26.25" customHeight="1">
      <c r="A40" s="192" t="s">
        <v>15</v>
      </c>
      <c r="B40" s="187" t="s">
        <v>14</v>
      </c>
      <c r="C40" s="186" t="s">
        <v>13</v>
      </c>
      <c r="D40" s="215">
        <f t="shared" si="12"/>
        <v>0</v>
      </c>
      <c r="E40" s="215">
        <f t="shared" si="45"/>
        <v>0</v>
      </c>
      <c r="F40" s="215">
        <f t="shared" si="46"/>
        <v>0</v>
      </c>
      <c r="G40" s="215">
        <f t="shared" si="47"/>
        <v>0</v>
      </c>
      <c r="H40" s="125">
        <v>0</v>
      </c>
      <c r="I40" s="215">
        <v>0</v>
      </c>
      <c r="J40" s="215">
        <v>0</v>
      </c>
      <c r="K40" s="215">
        <v>0</v>
      </c>
      <c r="L40" s="125">
        <v>0</v>
      </c>
      <c r="M40" s="215">
        <v>0</v>
      </c>
      <c r="N40" s="215">
        <v>0</v>
      </c>
      <c r="O40" s="215">
        <v>0</v>
      </c>
      <c r="P40" s="214">
        <f t="shared" si="13"/>
        <v>0</v>
      </c>
      <c r="Q40" s="214">
        <f t="shared" si="8"/>
        <v>0</v>
      </c>
      <c r="R40" s="214">
        <f t="shared" si="9"/>
        <v>0</v>
      </c>
      <c r="S40" s="214">
        <f t="shared" si="10"/>
        <v>0</v>
      </c>
      <c r="T40" s="280">
        <v>0</v>
      </c>
      <c r="U40" s="278">
        <v>0</v>
      </c>
      <c r="V40" s="250">
        <v>0</v>
      </c>
      <c r="W40" s="250">
        <v>0</v>
      </c>
      <c r="X40" s="250">
        <v>0</v>
      </c>
      <c r="Y40" s="250">
        <v>0</v>
      </c>
      <c r="Z40" s="250">
        <v>0</v>
      </c>
      <c r="AA40" s="250">
        <v>0</v>
      </c>
      <c r="AB40" s="250">
        <v>0</v>
      </c>
      <c r="AC40" s="250">
        <v>0</v>
      </c>
      <c r="AD40" s="250">
        <v>0</v>
      </c>
      <c r="AE40" s="250">
        <v>0</v>
      </c>
      <c r="AF40" s="250">
        <v>0</v>
      </c>
      <c r="AG40" s="250">
        <v>0</v>
      </c>
      <c r="AH40" s="250">
        <v>0</v>
      </c>
      <c r="AI40" s="250">
        <v>0</v>
      </c>
      <c r="AJ40" s="250">
        <v>0</v>
      </c>
      <c r="AK40" s="250">
        <v>0</v>
      </c>
      <c r="AL40" s="250">
        <v>0</v>
      </c>
      <c r="AM40" s="250">
        <v>0</v>
      </c>
      <c r="AN40" s="250">
        <v>0</v>
      </c>
      <c r="AO40" s="250">
        <v>0</v>
      </c>
      <c r="AP40" s="250">
        <v>0</v>
      </c>
      <c r="AQ40" s="250">
        <v>0</v>
      </c>
      <c r="AR40" s="250">
        <v>0</v>
      </c>
      <c r="AS40" s="250">
        <v>0</v>
      </c>
      <c r="AT40" s="250">
        <v>0</v>
      </c>
      <c r="AU40" s="250">
        <v>0</v>
      </c>
      <c r="AV40" s="250">
        <v>0</v>
      </c>
      <c r="AW40" s="250">
        <v>0</v>
      </c>
      <c r="AX40" s="250">
        <v>0</v>
      </c>
      <c r="AY40" s="250">
        <v>0</v>
      </c>
      <c r="AZ40" s="237">
        <v>0</v>
      </c>
      <c r="BA40" s="237">
        <v>0</v>
      </c>
      <c r="BB40" s="215">
        <v>0</v>
      </c>
      <c r="BC40" s="215">
        <v>0</v>
      </c>
      <c r="BD40" s="237">
        <v>0</v>
      </c>
      <c r="BE40" s="237">
        <v>0</v>
      </c>
      <c r="BF40" s="215">
        <v>0</v>
      </c>
      <c r="BG40" s="215">
        <v>0</v>
      </c>
      <c r="BH40" s="125">
        <v>0</v>
      </c>
      <c r="BI40" s="125">
        <v>0</v>
      </c>
      <c r="BJ40" s="215">
        <v>0</v>
      </c>
      <c r="BK40" s="215">
        <v>0</v>
      </c>
      <c r="BL40" s="125">
        <v>0</v>
      </c>
      <c r="BM40" s="125">
        <v>0</v>
      </c>
      <c r="BN40" s="215">
        <v>0</v>
      </c>
      <c r="BO40" s="215">
        <v>0</v>
      </c>
      <c r="BP40" s="214">
        <f t="shared" si="11"/>
        <v>0</v>
      </c>
      <c r="BQ40" s="214">
        <f t="shared" si="4"/>
        <v>0</v>
      </c>
      <c r="BR40" s="214">
        <f t="shared" si="5"/>
        <v>0</v>
      </c>
      <c r="BS40" s="214">
        <f t="shared" si="6"/>
        <v>0</v>
      </c>
      <c r="BT40" s="153"/>
      <c r="BU40" s="153"/>
      <c r="BV40" s="153"/>
      <c r="BW40" s="153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5" t="s">
        <v>0</v>
      </c>
    </row>
    <row r="41" spans="1:88" s="157" customFormat="1" ht="26.25" customHeight="1">
      <c r="A41" s="192" t="s">
        <v>12</v>
      </c>
      <c r="B41" s="187" t="s">
        <v>11</v>
      </c>
      <c r="C41" s="186" t="s">
        <v>10</v>
      </c>
      <c r="D41" s="215">
        <f t="shared" si="12"/>
        <v>0</v>
      </c>
      <c r="E41" s="215">
        <f t="shared" si="45"/>
        <v>0</v>
      </c>
      <c r="F41" s="215">
        <f t="shared" si="46"/>
        <v>0</v>
      </c>
      <c r="G41" s="215">
        <f t="shared" si="47"/>
        <v>0</v>
      </c>
      <c r="H41" s="125">
        <v>0</v>
      </c>
      <c r="I41" s="215">
        <v>0</v>
      </c>
      <c r="J41" s="215">
        <v>0</v>
      </c>
      <c r="K41" s="215">
        <v>0</v>
      </c>
      <c r="L41" s="125">
        <v>0</v>
      </c>
      <c r="M41" s="215">
        <v>0</v>
      </c>
      <c r="N41" s="215">
        <v>0</v>
      </c>
      <c r="O41" s="215">
        <v>0</v>
      </c>
      <c r="P41" s="214">
        <f t="shared" si="13"/>
        <v>0</v>
      </c>
      <c r="Q41" s="214">
        <f t="shared" si="8"/>
        <v>0</v>
      </c>
      <c r="R41" s="214">
        <f t="shared" si="9"/>
        <v>0</v>
      </c>
      <c r="S41" s="214">
        <f t="shared" si="10"/>
        <v>0</v>
      </c>
      <c r="T41" s="280">
        <v>0</v>
      </c>
      <c r="U41" s="278">
        <v>0</v>
      </c>
      <c r="V41" s="250">
        <v>0</v>
      </c>
      <c r="W41" s="250">
        <v>0</v>
      </c>
      <c r="X41" s="250">
        <v>0</v>
      </c>
      <c r="Y41" s="250">
        <v>0</v>
      </c>
      <c r="Z41" s="250">
        <v>0</v>
      </c>
      <c r="AA41" s="250">
        <v>0</v>
      </c>
      <c r="AB41" s="250">
        <v>0</v>
      </c>
      <c r="AC41" s="250">
        <v>0</v>
      </c>
      <c r="AD41" s="250">
        <v>0</v>
      </c>
      <c r="AE41" s="250">
        <v>0</v>
      </c>
      <c r="AF41" s="250">
        <v>0</v>
      </c>
      <c r="AG41" s="250">
        <v>0</v>
      </c>
      <c r="AH41" s="250">
        <v>0</v>
      </c>
      <c r="AI41" s="250">
        <v>0</v>
      </c>
      <c r="AJ41" s="250">
        <v>0</v>
      </c>
      <c r="AK41" s="250">
        <v>0</v>
      </c>
      <c r="AL41" s="250">
        <v>0</v>
      </c>
      <c r="AM41" s="250">
        <v>0</v>
      </c>
      <c r="AN41" s="250">
        <v>0</v>
      </c>
      <c r="AO41" s="250">
        <v>0</v>
      </c>
      <c r="AP41" s="250">
        <v>0</v>
      </c>
      <c r="AQ41" s="250">
        <v>0</v>
      </c>
      <c r="AR41" s="250">
        <v>0</v>
      </c>
      <c r="AS41" s="250">
        <v>0</v>
      </c>
      <c r="AT41" s="250">
        <v>0</v>
      </c>
      <c r="AU41" s="250">
        <v>0</v>
      </c>
      <c r="AV41" s="250">
        <v>0</v>
      </c>
      <c r="AW41" s="250">
        <v>0</v>
      </c>
      <c r="AX41" s="250">
        <v>0</v>
      </c>
      <c r="AY41" s="250">
        <v>0</v>
      </c>
      <c r="AZ41" s="236">
        <v>0</v>
      </c>
      <c r="BA41" s="236">
        <v>0</v>
      </c>
      <c r="BB41" s="215">
        <v>0</v>
      </c>
      <c r="BC41" s="215">
        <v>0</v>
      </c>
      <c r="BD41" s="236">
        <v>0</v>
      </c>
      <c r="BE41" s="236">
        <v>0</v>
      </c>
      <c r="BF41" s="215">
        <v>0</v>
      </c>
      <c r="BG41" s="215">
        <v>0</v>
      </c>
      <c r="BH41" s="125">
        <v>0</v>
      </c>
      <c r="BI41" s="125">
        <v>0</v>
      </c>
      <c r="BJ41" s="215">
        <v>0</v>
      </c>
      <c r="BK41" s="215">
        <v>0</v>
      </c>
      <c r="BL41" s="125">
        <v>0</v>
      </c>
      <c r="BM41" s="125">
        <v>0</v>
      </c>
      <c r="BN41" s="215">
        <v>0</v>
      </c>
      <c r="BO41" s="215">
        <v>0</v>
      </c>
      <c r="BP41" s="214">
        <f t="shared" si="11"/>
        <v>0</v>
      </c>
      <c r="BQ41" s="214">
        <f t="shared" si="4"/>
        <v>0</v>
      </c>
      <c r="BR41" s="214">
        <f t="shared" si="5"/>
        <v>0</v>
      </c>
      <c r="BS41" s="214">
        <f t="shared" si="6"/>
        <v>0</v>
      </c>
      <c r="BT41" s="153"/>
      <c r="BU41" s="153"/>
      <c r="BV41" s="153"/>
      <c r="BW41" s="153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5" t="s">
        <v>0</v>
      </c>
    </row>
    <row r="42" spans="1:88" s="157" customFormat="1" ht="26.25" customHeight="1">
      <c r="A42" s="192" t="s">
        <v>9</v>
      </c>
      <c r="B42" s="187" t="s">
        <v>8</v>
      </c>
      <c r="C42" s="186" t="s">
        <v>7</v>
      </c>
      <c r="D42" s="215">
        <f t="shared" si="12"/>
        <v>0</v>
      </c>
      <c r="E42" s="215">
        <f t="shared" si="45"/>
        <v>0</v>
      </c>
      <c r="F42" s="215">
        <f t="shared" si="46"/>
        <v>0</v>
      </c>
      <c r="G42" s="215">
        <f t="shared" si="47"/>
        <v>0</v>
      </c>
      <c r="H42" s="125">
        <v>0</v>
      </c>
      <c r="I42" s="215">
        <v>0</v>
      </c>
      <c r="J42" s="215">
        <v>0</v>
      </c>
      <c r="K42" s="215">
        <v>0</v>
      </c>
      <c r="L42" s="125">
        <v>0</v>
      </c>
      <c r="M42" s="215">
        <v>0</v>
      </c>
      <c r="N42" s="215">
        <v>0</v>
      </c>
      <c r="O42" s="215">
        <v>0</v>
      </c>
      <c r="P42" s="214">
        <f t="shared" si="13"/>
        <v>768725.1</v>
      </c>
      <c r="Q42" s="214">
        <f t="shared" si="8"/>
        <v>0</v>
      </c>
      <c r="R42" s="214">
        <f t="shared" si="9"/>
        <v>0</v>
      </c>
      <c r="S42" s="214">
        <f t="shared" si="10"/>
        <v>0</v>
      </c>
      <c r="T42" s="280">
        <v>0</v>
      </c>
      <c r="U42" s="278">
        <v>0</v>
      </c>
      <c r="V42" s="250">
        <v>0</v>
      </c>
      <c r="W42" s="250">
        <v>0</v>
      </c>
      <c r="X42" s="250">
        <v>0</v>
      </c>
      <c r="Y42" s="250">
        <v>0</v>
      </c>
      <c r="Z42" s="250">
        <v>0</v>
      </c>
      <c r="AA42" s="250">
        <v>0</v>
      </c>
      <c r="AB42" s="250">
        <v>0</v>
      </c>
      <c r="AC42" s="250">
        <v>0</v>
      </c>
      <c r="AD42" s="250">
        <v>0</v>
      </c>
      <c r="AE42" s="250">
        <v>0</v>
      </c>
      <c r="AF42" s="250">
        <v>768725.1</v>
      </c>
      <c r="AG42" s="250">
        <v>0</v>
      </c>
      <c r="AH42" s="250">
        <v>0</v>
      </c>
      <c r="AI42" s="250">
        <v>0</v>
      </c>
      <c r="AJ42" s="250">
        <v>0</v>
      </c>
      <c r="AK42" s="250">
        <v>0</v>
      </c>
      <c r="AL42" s="250">
        <v>0</v>
      </c>
      <c r="AM42" s="250">
        <v>0</v>
      </c>
      <c r="AN42" s="250">
        <v>0</v>
      </c>
      <c r="AO42" s="250">
        <v>0</v>
      </c>
      <c r="AP42" s="250">
        <v>0</v>
      </c>
      <c r="AQ42" s="250">
        <v>0</v>
      </c>
      <c r="AR42" s="250">
        <v>0</v>
      </c>
      <c r="AS42" s="250">
        <v>0</v>
      </c>
      <c r="AT42" s="250">
        <v>0</v>
      </c>
      <c r="AU42" s="250">
        <v>0</v>
      </c>
      <c r="AV42" s="250">
        <v>0</v>
      </c>
      <c r="AW42" s="250">
        <v>0</v>
      </c>
      <c r="AX42" s="250">
        <v>0</v>
      </c>
      <c r="AY42" s="250">
        <v>0</v>
      </c>
      <c r="AZ42" s="236">
        <v>0</v>
      </c>
      <c r="BA42" s="236">
        <v>0</v>
      </c>
      <c r="BB42" s="215">
        <v>0</v>
      </c>
      <c r="BC42" s="215">
        <v>0</v>
      </c>
      <c r="BD42" s="236">
        <v>0</v>
      </c>
      <c r="BE42" s="236">
        <v>0</v>
      </c>
      <c r="BF42" s="215">
        <v>0</v>
      </c>
      <c r="BG42" s="215">
        <v>0</v>
      </c>
      <c r="BH42" s="125">
        <v>0</v>
      </c>
      <c r="BI42" s="125">
        <v>0</v>
      </c>
      <c r="BJ42" s="215">
        <v>0</v>
      </c>
      <c r="BK42" s="215">
        <v>0</v>
      </c>
      <c r="BL42" s="125">
        <v>0</v>
      </c>
      <c r="BM42" s="125">
        <v>0</v>
      </c>
      <c r="BN42" s="215">
        <v>0</v>
      </c>
      <c r="BO42" s="215">
        <v>0</v>
      </c>
      <c r="BP42" s="214">
        <f t="shared" si="11"/>
        <v>768725.1</v>
      </c>
      <c r="BQ42" s="214">
        <f t="shared" si="4"/>
        <v>0</v>
      </c>
      <c r="BR42" s="214">
        <f t="shared" si="5"/>
        <v>0</v>
      </c>
      <c r="BS42" s="214">
        <f t="shared" si="6"/>
        <v>0</v>
      </c>
      <c r="BT42" s="153"/>
      <c r="BU42" s="153"/>
      <c r="BV42" s="153"/>
      <c r="BW42" s="153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5" t="s">
        <v>0</v>
      </c>
    </row>
    <row r="43" spans="1:88" s="160" customFormat="1" ht="44.25" customHeight="1">
      <c r="A43" s="193" t="s">
        <v>118</v>
      </c>
      <c r="B43" s="187" t="s">
        <v>119</v>
      </c>
      <c r="C43" s="187"/>
      <c r="D43" s="215">
        <f t="shared" si="12"/>
        <v>0</v>
      </c>
      <c r="E43" s="215">
        <f t="shared" si="45"/>
        <v>0</v>
      </c>
      <c r="F43" s="215">
        <f t="shared" si="46"/>
        <v>0</v>
      </c>
      <c r="G43" s="215">
        <f t="shared" si="47"/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4">
        <f t="shared" si="13"/>
        <v>0</v>
      </c>
      <c r="Q43" s="214">
        <f t="shared" si="8"/>
        <v>0</v>
      </c>
      <c r="R43" s="214">
        <f t="shared" si="9"/>
        <v>0</v>
      </c>
      <c r="S43" s="214">
        <f t="shared" si="10"/>
        <v>0</v>
      </c>
      <c r="T43" s="278">
        <v>0</v>
      </c>
      <c r="U43" s="278">
        <v>0</v>
      </c>
      <c r="V43" s="252">
        <v>0</v>
      </c>
      <c r="W43" s="252">
        <v>0</v>
      </c>
      <c r="X43" s="260">
        <v>0</v>
      </c>
      <c r="Y43" s="252">
        <v>0</v>
      </c>
      <c r="Z43" s="252">
        <v>0</v>
      </c>
      <c r="AA43" s="252">
        <v>0</v>
      </c>
      <c r="AB43" s="252">
        <v>0</v>
      </c>
      <c r="AC43" s="252">
        <v>0</v>
      </c>
      <c r="AD43" s="252">
        <v>0</v>
      </c>
      <c r="AE43" s="252">
        <v>0</v>
      </c>
      <c r="AF43" s="252">
        <v>0</v>
      </c>
      <c r="AG43" s="252">
        <v>0</v>
      </c>
      <c r="AH43" s="252">
        <v>0</v>
      </c>
      <c r="AI43" s="252">
        <v>0</v>
      </c>
      <c r="AJ43" s="252">
        <v>0</v>
      </c>
      <c r="AK43" s="252">
        <v>0</v>
      </c>
      <c r="AL43" s="252">
        <v>0</v>
      </c>
      <c r="AM43" s="252">
        <v>0</v>
      </c>
      <c r="AN43" s="252">
        <v>0</v>
      </c>
      <c r="AO43" s="252">
        <v>0</v>
      </c>
      <c r="AP43" s="252">
        <v>0</v>
      </c>
      <c r="AQ43" s="252">
        <v>0</v>
      </c>
      <c r="AR43" s="252">
        <v>0</v>
      </c>
      <c r="AS43" s="252">
        <v>0</v>
      </c>
      <c r="AT43" s="252">
        <v>0</v>
      </c>
      <c r="AU43" s="252">
        <v>0</v>
      </c>
      <c r="AV43" s="252">
        <v>0</v>
      </c>
      <c r="AW43" s="252">
        <v>0</v>
      </c>
      <c r="AX43" s="252">
        <v>0</v>
      </c>
      <c r="AY43" s="252">
        <v>0</v>
      </c>
      <c r="AZ43" s="236">
        <v>0</v>
      </c>
      <c r="BA43" s="236">
        <v>0</v>
      </c>
      <c r="BB43" s="215">
        <v>0</v>
      </c>
      <c r="BC43" s="215">
        <v>0</v>
      </c>
      <c r="BD43" s="236">
        <v>0</v>
      </c>
      <c r="BE43" s="236">
        <v>0</v>
      </c>
      <c r="BF43" s="215">
        <v>0</v>
      </c>
      <c r="BG43" s="215">
        <v>0</v>
      </c>
      <c r="BH43" s="125">
        <v>0</v>
      </c>
      <c r="BI43" s="125">
        <v>0</v>
      </c>
      <c r="BJ43" s="215">
        <v>0</v>
      </c>
      <c r="BK43" s="215">
        <v>0</v>
      </c>
      <c r="BL43" s="125">
        <v>0</v>
      </c>
      <c r="BM43" s="125">
        <v>0</v>
      </c>
      <c r="BN43" s="215">
        <v>0</v>
      </c>
      <c r="BO43" s="215">
        <v>0</v>
      </c>
      <c r="BP43" s="214">
        <f t="shared" si="11"/>
        <v>0</v>
      </c>
      <c r="BQ43" s="214">
        <f t="shared" si="4"/>
        <v>0</v>
      </c>
      <c r="BR43" s="214">
        <f t="shared" si="5"/>
        <v>0</v>
      </c>
      <c r="BS43" s="214">
        <f t="shared" si="6"/>
        <v>0</v>
      </c>
      <c r="BT43" s="161"/>
      <c r="BU43" s="161"/>
      <c r="BV43" s="161"/>
      <c r="BW43" s="161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1"/>
    </row>
    <row r="44" spans="1:88" s="160" customFormat="1" ht="36.75" customHeight="1">
      <c r="A44" s="193" t="s">
        <v>109</v>
      </c>
      <c r="B44" s="187" t="s">
        <v>40</v>
      </c>
      <c r="C44" s="187"/>
      <c r="D44" s="215">
        <f t="shared" si="12"/>
        <v>0</v>
      </c>
      <c r="E44" s="215">
        <f t="shared" si="45"/>
        <v>0</v>
      </c>
      <c r="F44" s="215">
        <f t="shared" si="46"/>
        <v>0</v>
      </c>
      <c r="G44" s="215">
        <f t="shared" si="47"/>
        <v>0</v>
      </c>
      <c r="H44" s="162">
        <v>0</v>
      </c>
      <c r="I44" s="162">
        <v>0</v>
      </c>
      <c r="J44" s="162">
        <v>0</v>
      </c>
      <c r="K44" s="162">
        <v>0</v>
      </c>
      <c r="L44" s="162">
        <v>0</v>
      </c>
      <c r="M44" s="162">
        <v>0</v>
      </c>
      <c r="N44" s="162">
        <v>0</v>
      </c>
      <c r="O44" s="162">
        <v>0</v>
      </c>
      <c r="P44" s="214">
        <f t="shared" si="13"/>
        <v>0</v>
      </c>
      <c r="Q44" s="214">
        <f t="shared" si="8"/>
        <v>0</v>
      </c>
      <c r="R44" s="214">
        <f t="shared" si="9"/>
        <v>0</v>
      </c>
      <c r="S44" s="214">
        <f t="shared" si="10"/>
        <v>0</v>
      </c>
      <c r="T44" s="278">
        <v>0</v>
      </c>
      <c r="U44" s="278">
        <v>0</v>
      </c>
      <c r="V44" s="252">
        <v>0</v>
      </c>
      <c r="W44" s="252">
        <v>0</v>
      </c>
      <c r="X44" s="260">
        <v>0</v>
      </c>
      <c r="Y44" s="252">
        <v>0</v>
      </c>
      <c r="Z44" s="252">
        <v>0</v>
      </c>
      <c r="AA44" s="252">
        <v>0</v>
      </c>
      <c r="AB44" s="252">
        <v>0</v>
      </c>
      <c r="AC44" s="252">
        <v>0</v>
      </c>
      <c r="AD44" s="252">
        <v>0</v>
      </c>
      <c r="AE44" s="252">
        <v>0</v>
      </c>
      <c r="AF44" s="252">
        <v>0</v>
      </c>
      <c r="AG44" s="252">
        <v>0</v>
      </c>
      <c r="AH44" s="252">
        <v>0</v>
      </c>
      <c r="AI44" s="252">
        <v>0</v>
      </c>
      <c r="AJ44" s="252">
        <v>0</v>
      </c>
      <c r="AK44" s="252">
        <v>0</v>
      </c>
      <c r="AL44" s="252">
        <v>0</v>
      </c>
      <c r="AM44" s="252">
        <v>0</v>
      </c>
      <c r="AN44" s="252">
        <v>0</v>
      </c>
      <c r="AO44" s="252">
        <v>0</v>
      </c>
      <c r="AP44" s="252">
        <v>0</v>
      </c>
      <c r="AQ44" s="252">
        <v>0</v>
      </c>
      <c r="AR44" s="252">
        <v>0</v>
      </c>
      <c r="AS44" s="252">
        <v>0</v>
      </c>
      <c r="AT44" s="252">
        <v>0</v>
      </c>
      <c r="AU44" s="252">
        <v>0</v>
      </c>
      <c r="AV44" s="252">
        <v>0</v>
      </c>
      <c r="AW44" s="252">
        <v>0</v>
      </c>
      <c r="AX44" s="252">
        <v>0</v>
      </c>
      <c r="AY44" s="252">
        <v>0</v>
      </c>
      <c r="AZ44" s="236">
        <v>0</v>
      </c>
      <c r="BA44" s="236">
        <v>0</v>
      </c>
      <c r="BB44" s="162">
        <v>0</v>
      </c>
      <c r="BC44" s="162">
        <v>0</v>
      </c>
      <c r="BD44" s="236">
        <v>0</v>
      </c>
      <c r="BE44" s="236">
        <v>0</v>
      </c>
      <c r="BF44" s="162">
        <v>0</v>
      </c>
      <c r="BG44" s="162">
        <v>0</v>
      </c>
      <c r="BH44" s="125">
        <v>0</v>
      </c>
      <c r="BI44" s="125">
        <v>0</v>
      </c>
      <c r="BJ44" s="162">
        <v>0</v>
      </c>
      <c r="BK44" s="162">
        <v>0</v>
      </c>
      <c r="BL44" s="125">
        <v>0</v>
      </c>
      <c r="BM44" s="125">
        <v>0</v>
      </c>
      <c r="BN44" s="162">
        <v>0</v>
      </c>
      <c r="BO44" s="162">
        <v>0</v>
      </c>
      <c r="BP44" s="214">
        <f t="shared" si="11"/>
        <v>0</v>
      </c>
      <c r="BQ44" s="214">
        <f t="shared" si="4"/>
        <v>0</v>
      </c>
      <c r="BR44" s="214">
        <f t="shared" si="5"/>
        <v>0</v>
      </c>
      <c r="BS44" s="214">
        <f t="shared" si="6"/>
        <v>0</v>
      </c>
      <c r="BT44" s="163"/>
      <c r="BU44" s="163"/>
      <c r="BV44" s="163"/>
      <c r="BW44" s="163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1"/>
    </row>
    <row r="45" spans="1:88" s="166" customFormat="1" ht="71.25" customHeight="1">
      <c r="A45" s="194" t="s">
        <v>122</v>
      </c>
      <c r="B45" s="188" t="s">
        <v>3</v>
      </c>
      <c r="C45" s="188" t="s">
        <v>2</v>
      </c>
      <c r="D45" s="216">
        <f aca="true" t="shared" si="48" ref="D45:P45">D14+D18+D26+D29+D33+D35+D38+D43+D44</f>
        <v>1350081.1800000002</v>
      </c>
      <c r="E45" s="216">
        <f t="shared" si="48"/>
        <v>0</v>
      </c>
      <c r="F45" s="216">
        <f t="shared" si="48"/>
        <v>0</v>
      </c>
      <c r="G45" s="216">
        <f t="shared" si="48"/>
        <v>0</v>
      </c>
      <c r="H45" s="216">
        <f t="shared" si="48"/>
        <v>919698.91</v>
      </c>
      <c r="I45" s="216">
        <f t="shared" si="48"/>
        <v>0</v>
      </c>
      <c r="J45" s="216">
        <f t="shared" si="48"/>
        <v>0</v>
      </c>
      <c r="K45" s="216">
        <f t="shared" si="48"/>
        <v>0</v>
      </c>
      <c r="L45" s="216">
        <f t="shared" si="48"/>
        <v>430382.27</v>
      </c>
      <c r="M45" s="216">
        <f t="shared" si="48"/>
        <v>0</v>
      </c>
      <c r="N45" s="216">
        <f t="shared" si="48"/>
        <v>0</v>
      </c>
      <c r="O45" s="216">
        <f t="shared" si="48"/>
        <v>0</v>
      </c>
      <c r="P45" s="214">
        <f t="shared" si="48"/>
        <v>96372810.39999999</v>
      </c>
      <c r="Q45" s="214">
        <f t="shared" si="8"/>
        <v>0</v>
      </c>
      <c r="R45" s="214">
        <f t="shared" si="9"/>
        <v>0</v>
      </c>
      <c r="S45" s="214">
        <f t="shared" si="10"/>
        <v>0</v>
      </c>
      <c r="T45" s="275">
        <f>T14+T18+T26+T29+T33+T35+T38+T43+T44</f>
        <v>73878797.34</v>
      </c>
      <c r="U45" s="281">
        <f>U14+U18+U26+U29+U33+U35+U38+U43+U44</f>
        <v>0</v>
      </c>
      <c r="V45" s="253">
        <f aca="true" t="shared" si="49" ref="V45:AY45">V14+V18+V26+V29+V33+V35+V38+V43+V44</f>
        <v>0</v>
      </c>
      <c r="W45" s="253">
        <f t="shared" si="49"/>
        <v>0</v>
      </c>
      <c r="X45" s="282">
        <f>X14+X18+X26+X29+X33+X35+X38+X43+X44</f>
        <v>9584216.75</v>
      </c>
      <c r="Y45" s="253">
        <f t="shared" si="49"/>
        <v>0</v>
      </c>
      <c r="Z45" s="253">
        <f t="shared" si="49"/>
        <v>0</v>
      </c>
      <c r="AA45" s="253">
        <f t="shared" si="49"/>
        <v>0</v>
      </c>
      <c r="AB45" s="253">
        <f t="shared" si="49"/>
        <v>1164107.45</v>
      </c>
      <c r="AC45" s="253">
        <f t="shared" si="49"/>
        <v>0</v>
      </c>
      <c r="AD45" s="253">
        <f t="shared" si="49"/>
        <v>0</v>
      </c>
      <c r="AE45" s="253">
        <f t="shared" si="49"/>
        <v>0</v>
      </c>
      <c r="AF45" s="253">
        <f t="shared" si="49"/>
        <v>6407804.27</v>
      </c>
      <c r="AG45" s="253">
        <f t="shared" si="49"/>
        <v>0</v>
      </c>
      <c r="AH45" s="253">
        <f t="shared" si="49"/>
        <v>0</v>
      </c>
      <c r="AI45" s="253">
        <f t="shared" si="49"/>
        <v>0</v>
      </c>
      <c r="AJ45" s="253">
        <f t="shared" si="49"/>
        <v>2167475.53</v>
      </c>
      <c r="AK45" s="253">
        <f t="shared" si="49"/>
        <v>0</v>
      </c>
      <c r="AL45" s="253">
        <f t="shared" si="49"/>
        <v>0</v>
      </c>
      <c r="AM45" s="253">
        <f t="shared" si="49"/>
        <v>0</v>
      </c>
      <c r="AN45" s="253">
        <f t="shared" si="49"/>
        <v>1656525.5299999998</v>
      </c>
      <c r="AO45" s="253">
        <f t="shared" si="49"/>
        <v>0</v>
      </c>
      <c r="AP45" s="253">
        <f t="shared" si="49"/>
        <v>0</v>
      </c>
      <c r="AQ45" s="253">
        <f t="shared" si="49"/>
        <v>0</v>
      </c>
      <c r="AR45" s="253">
        <f t="shared" si="49"/>
        <v>1189572.06</v>
      </c>
      <c r="AS45" s="253">
        <f t="shared" si="49"/>
        <v>0</v>
      </c>
      <c r="AT45" s="253">
        <f t="shared" si="49"/>
        <v>0</v>
      </c>
      <c r="AU45" s="253">
        <f t="shared" si="49"/>
        <v>0</v>
      </c>
      <c r="AV45" s="253">
        <f t="shared" si="49"/>
        <v>324311.47</v>
      </c>
      <c r="AW45" s="253">
        <f t="shared" si="49"/>
        <v>0</v>
      </c>
      <c r="AX45" s="253">
        <f t="shared" si="49"/>
        <v>0</v>
      </c>
      <c r="AY45" s="253">
        <f t="shared" si="49"/>
        <v>0</v>
      </c>
      <c r="AZ45" s="216">
        <f aca="true" t="shared" si="50" ref="AZ45:BO45">AZ14+AZ18+AZ26+AZ29+AZ33+AZ35+AZ38+AZ43+AZ44</f>
        <v>0</v>
      </c>
      <c r="BA45" s="216">
        <f t="shared" si="50"/>
        <v>0</v>
      </c>
      <c r="BB45" s="216">
        <f t="shared" si="50"/>
        <v>0</v>
      </c>
      <c r="BC45" s="216">
        <f t="shared" si="50"/>
        <v>0</v>
      </c>
      <c r="BD45" s="216">
        <f aca="true" t="shared" si="51" ref="BD45:BK45">BD14+BD18+BD26+BD29+BD33+BD35+BD38+BD43+BD44</f>
        <v>333336.4</v>
      </c>
      <c r="BE45" s="216">
        <f t="shared" si="51"/>
        <v>0</v>
      </c>
      <c r="BF45" s="216">
        <f t="shared" si="51"/>
        <v>0</v>
      </c>
      <c r="BG45" s="216">
        <f t="shared" si="51"/>
        <v>0</v>
      </c>
      <c r="BH45" s="216">
        <f t="shared" si="51"/>
        <v>636137.54</v>
      </c>
      <c r="BI45" s="216">
        <f t="shared" si="51"/>
        <v>0</v>
      </c>
      <c r="BJ45" s="216">
        <f t="shared" si="51"/>
        <v>0</v>
      </c>
      <c r="BK45" s="216">
        <f t="shared" si="51"/>
        <v>0</v>
      </c>
      <c r="BL45" s="216">
        <f t="shared" si="50"/>
        <v>0</v>
      </c>
      <c r="BM45" s="216">
        <f t="shared" si="50"/>
        <v>0</v>
      </c>
      <c r="BN45" s="216">
        <f t="shared" si="50"/>
        <v>0</v>
      </c>
      <c r="BO45" s="216">
        <f t="shared" si="50"/>
        <v>0</v>
      </c>
      <c r="BP45" s="214">
        <f t="shared" si="11"/>
        <v>98692365.52000001</v>
      </c>
      <c r="BQ45" s="214">
        <f t="shared" si="4"/>
        <v>0</v>
      </c>
      <c r="BR45" s="214">
        <f t="shared" si="5"/>
        <v>0</v>
      </c>
      <c r="BS45" s="214">
        <f t="shared" si="6"/>
        <v>0</v>
      </c>
      <c r="BT45" s="163"/>
      <c r="BU45" s="163"/>
      <c r="BV45" s="163"/>
      <c r="BW45" s="163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65" t="s">
        <v>0</v>
      </c>
    </row>
    <row r="46" spans="1:88" s="126" customFormat="1" ht="19.5" customHeight="1">
      <c r="A46" s="167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68"/>
      <c r="M46" s="168"/>
      <c r="N46" s="168"/>
      <c r="O46" s="168"/>
      <c r="P46" s="225"/>
      <c r="Q46" s="225"/>
      <c r="R46" s="225"/>
      <c r="S46" s="225"/>
      <c r="T46" s="225"/>
      <c r="U46" s="225"/>
      <c r="V46" s="225"/>
      <c r="W46" s="225"/>
      <c r="X46" s="238"/>
      <c r="Y46" s="238"/>
      <c r="Z46" s="225"/>
      <c r="AA46" s="225"/>
      <c r="AB46" s="238"/>
      <c r="AC46" s="238"/>
      <c r="AD46" s="225"/>
      <c r="AE46" s="225"/>
      <c r="AF46" s="238"/>
      <c r="AG46" s="238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209"/>
      <c r="BS46" s="209"/>
      <c r="BT46" s="168"/>
      <c r="BU46" s="168"/>
      <c r="BV46" s="168"/>
      <c r="BW46" s="168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1"/>
    </row>
    <row r="47" spans="1:87" s="127" customFormat="1" ht="12" customHeight="1">
      <c r="A47" s="174"/>
      <c r="C47" s="175"/>
      <c r="D47" s="175"/>
      <c r="E47" s="175"/>
      <c r="F47" s="175"/>
      <c r="G47" s="175"/>
      <c r="H47" s="175"/>
      <c r="I47" s="175"/>
      <c r="J47" s="175"/>
      <c r="K47" s="175"/>
      <c r="L47" s="229"/>
      <c r="M47" s="229"/>
      <c r="N47" s="229"/>
      <c r="O47" s="229"/>
      <c r="P47" s="230"/>
      <c r="Q47" s="230"/>
      <c r="R47" s="230"/>
      <c r="S47" s="230"/>
      <c r="T47" s="230"/>
      <c r="U47" s="230"/>
      <c r="V47" s="230"/>
      <c r="W47" s="230"/>
      <c r="X47" s="176"/>
      <c r="Y47" s="176"/>
      <c r="Z47" s="230"/>
      <c r="AA47" s="230"/>
      <c r="AB47" s="176"/>
      <c r="AC47" s="176"/>
      <c r="AD47" s="230"/>
      <c r="AE47" s="230"/>
      <c r="AF47" s="176"/>
      <c r="AG47" s="176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3"/>
      <c r="BU47" s="173"/>
      <c r="BV47" s="173"/>
      <c r="BW47" s="173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</row>
    <row r="48" spans="1:92" s="128" customFormat="1" ht="30.75" customHeight="1" hidden="1">
      <c r="A48" s="124"/>
      <c r="B48" s="124"/>
      <c r="C48" s="177"/>
      <c r="D48" s="177"/>
      <c r="E48" s="177"/>
      <c r="F48" s="177"/>
      <c r="G48" s="177"/>
      <c r="H48" s="177"/>
      <c r="I48" s="177"/>
      <c r="J48" s="177"/>
      <c r="K48" s="177"/>
      <c r="L48" s="213">
        <f aca="true" t="shared" si="52" ref="L48:S48">L14+L18+L26+L29+L33+L35+L38+L43+L44</f>
        <v>430382.27</v>
      </c>
      <c r="M48" s="213">
        <f t="shared" si="52"/>
        <v>0</v>
      </c>
      <c r="N48" s="213">
        <f t="shared" si="52"/>
        <v>0</v>
      </c>
      <c r="O48" s="213">
        <f t="shared" si="52"/>
        <v>0</v>
      </c>
      <c r="P48" s="213">
        <f t="shared" si="52"/>
        <v>96372810.39999999</v>
      </c>
      <c r="Q48" s="213">
        <f t="shared" si="52"/>
        <v>0</v>
      </c>
      <c r="R48" s="213">
        <f t="shared" si="52"/>
        <v>0</v>
      </c>
      <c r="S48" s="213">
        <f t="shared" si="52"/>
        <v>0</v>
      </c>
      <c r="T48" s="213">
        <f aca="true" t="shared" si="53" ref="T48:AA48">T14+T18+T26+T29+T33+T35+T38+T43+T44</f>
        <v>73878797.34</v>
      </c>
      <c r="U48" s="213">
        <f t="shared" si="53"/>
        <v>0</v>
      </c>
      <c r="V48" s="213">
        <f t="shared" si="53"/>
        <v>0</v>
      </c>
      <c r="W48" s="213">
        <f t="shared" si="53"/>
        <v>0</v>
      </c>
      <c r="X48" s="213">
        <f t="shared" si="53"/>
        <v>9584216.75</v>
      </c>
      <c r="Y48" s="213">
        <f t="shared" si="53"/>
        <v>0</v>
      </c>
      <c r="Z48" s="213">
        <f t="shared" si="53"/>
        <v>0</v>
      </c>
      <c r="AA48" s="213">
        <f t="shared" si="53"/>
        <v>0</v>
      </c>
      <c r="AB48" s="213">
        <f aca="true" t="shared" si="54" ref="AB48:AM48">AB14+AB18+AB26+AB29+AB33+AB35+AB38+AB43+AB44</f>
        <v>1164107.45</v>
      </c>
      <c r="AC48" s="213">
        <f t="shared" si="54"/>
        <v>0</v>
      </c>
      <c r="AD48" s="213">
        <f t="shared" si="54"/>
        <v>0</v>
      </c>
      <c r="AE48" s="213">
        <f t="shared" si="54"/>
        <v>0</v>
      </c>
      <c r="AF48" s="213">
        <f t="shared" si="54"/>
        <v>6407804.27</v>
      </c>
      <c r="AG48" s="213">
        <f t="shared" si="54"/>
        <v>0</v>
      </c>
      <c r="AH48" s="213">
        <f t="shared" si="54"/>
        <v>0</v>
      </c>
      <c r="AI48" s="213">
        <f t="shared" si="54"/>
        <v>0</v>
      </c>
      <c r="AJ48" s="213">
        <f t="shared" si="54"/>
        <v>2167475.53</v>
      </c>
      <c r="AK48" s="213">
        <f t="shared" si="54"/>
        <v>0</v>
      </c>
      <c r="AL48" s="213">
        <f t="shared" si="54"/>
        <v>0</v>
      </c>
      <c r="AM48" s="213">
        <f t="shared" si="54"/>
        <v>0</v>
      </c>
      <c r="AN48" s="213"/>
      <c r="AO48" s="213"/>
      <c r="AP48" s="213"/>
      <c r="AQ48" s="213"/>
      <c r="AR48" s="213"/>
      <c r="AS48" s="213"/>
      <c r="AT48" s="213"/>
      <c r="AU48" s="213"/>
      <c r="AV48" s="213">
        <f>AV14+AV18+AV26+AV29+AV33+AV35+AV38+AV43+AV44</f>
        <v>324311.47</v>
      </c>
      <c r="AW48" s="213">
        <f>AW14+AW18+AW26+AW29+AW33+AW35+AW38+AW43+AW44</f>
        <v>0</v>
      </c>
      <c r="AX48" s="213">
        <f>AX14+AX18+AX26+AX29+AX33+AX35+AX38+AX43+AX44</f>
        <v>0</v>
      </c>
      <c r="AY48" s="213">
        <f>AY14+AY18+AY26+AY29+AY33+AY35+AY38+AY43+AY44</f>
        <v>0</v>
      </c>
      <c r="AZ48" s="213">
        <f aca="true" t="shared" si="55" ref="AZ48:BS48">AZ14+AZ18+AZ26+AZ29+AZ33+AZ35+AZ38+AZ43+AZ44</f>
        <v>0</v>
      </c>
      <c r="BA48" s="213">
        <f t="shared" si="55"/>
        <v>0</v>
      </c>
      <c r="BB48" s="213">
        <f t="shared" si="55"/>
        <v>0</v>
      </c>
      <c r="BC48" s="213">
        <f t="shared" si="55"/>
        <v>0</v>
      </c>
      <c r="BD48" s="213">
        <f>BD14+BD18+BD26+BD29+BD33+BD35+BD38+BD43+BD44</f>
        <v>333336.4</v>
      </c>
      <c r="BE48" s="213">
        <f>BE14+BE18+BE26+BE29+BE33+BE35+BE38+BE43+BE44</f>
        <v>0</v>
      </c>
      <c r="BF48" s="213">
        <f>BF14+BF18+BF26+BF29+BF33+BF35+BF38+BF43+BF44</f>
        <v>0</v>
      </c>
      <c r="BG48" s="213">
        <f>BG14+BG18+BG26+BG29+BG33+BG35+BG38+BG43+BG44</f>
        <v>0</v>
      </c>
      <c r="BH48" s="213"/>
      <c r="BI48" s="213"/>
      <c r="BJ48" s="213"/>
      <c r="BK48" s="213"/>
      <c r="BL48" s="213">
        <f t="shared" si="55"/>
        <v>0</v>
      </c>
      <c r="BM48" s="213">
        <f t="shared" si="55"/>
        <v>0</v>
      </c>
      <c r="BN48" s="213">
        <f t="shared" si="55"/>
        <v>0</v>
      </c>
      <c r="BO48" s="213">
        <f t="shared" si="55"/>
        <v>0</v>
      </c>
      <c r="BP48" s="213">
        <f t="shared" si="55"/>
        <v>98692365.51999998</v>
      </c>
      <c r="BQ48" s="213">
        <f t="shared" si="55"/>
        <v>0</v>
      </c>
      <c r="BR48" s="213">
        <f t="shared" si="55"/>
        <v>0</v>
      </c>
      <c r="BS48" s="213">
        <f t="shared" si="55"/>
        <v>0</v>
      </c>
      <c r="BT48" s="243"/>
      <c r="BU48" s="243"/>
      <c r="BV48" s="243"/>
      <c r="BW48" s="243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N48" s="127"/>
    </row>
    <row r="49" ht="5.25" customHeight="1">
      <c r="CN49" s="128"/>
    </row>
    <row r="50" ht="15.75">
      <c r="A50" s="179"/>
    </row>
    <row r="51" ht="15.75"/>
    <row r="52" ht="15.75"/>
  </sheetData>
  <sheetProtection/>
  <mergeCells count="93">
    <mergeCell ref="L11:L12"/>
    <mergeCell ref="L10:M10"/>
    <mergeCell ref="N10:O10"/>
    <mergeCell ref="N11:N12"/>
    <mergeCell ref="A2:C2"/>
    <mergeCell ref="A3:C3"/>
    <mergeCell ref="A4:C4"/>
    <mergeCell ref="A6:C6"/>
    <mergeCell ref="A7:C7"/>
    <mergeCell ref="L9:O9"/>
    <mergeCell ref="A9:A12"/>
    <mergeCell ref="B9:B12"/>
    <mergeCell ref="C9:C12"/>
    <mergeCell ref="AV9:AY9"/>
    <mergeCell ref="P10:Q10"/>
    <mergeCell ref="R10:S10"/>
    <mergeCell ref="P9:S9"/>
    <mergeCell ref="V10:W10"/>
    <mergeCell ref="P11:P12"/>
    <mergeCell ref="T9:W9"/>
    <mergeCell ref="X9:AA9"/>
    <mergeCell ref="AB9:AE9"/>
    <mergeCell ref="AB10:AC10"/>
    <mergeCell ref="AF9:AI9"/>
    <mergeCell ref="AN9:AQ9"/>
    <mergeCell ref="AN10:AO10"/>
    <mergeCell ref="AP10:AQ10"/>
    <mergeCell ref="AJ9:AM9"/>
    <mergeCell ref="AJ10:AK10"/>
    <mergeCell ref="AL10:AM10"/>
    <mergeCell ref="AZ9:BC9"/>
    <mergeCell ref="BD9:BG9"/>
    <mergeCell ref="BR10:BS10"/>
    <mergeCell ref="AZ10:BA10"/>
    <mergeCell ref="BD10:BE10"/>
    <mergeCell ref="BB10:BC10"/>
    <mergeCell ref="BL10:BM10"/>
    <mergeCell ref="BL9:BO9"/>
    <mergeCell ref="BF10:BG10"/>
    <mergeCell ref="BN10:BO10"/>
    <mergeCell ref="BF11:BF12"/>
    <mergeCell ref="BB11:BB12"/>
    <mergeCell ref="X10:Y10"/>
    <mergeCell ref="AH10:AI10"/>
    <mergeCell ref="Z10:AA10"/>
    <mergeCell ref="AX10:AY10"/>
    <mergeCell ref="AF10:AG10"/>
    <mergeCell ref="AD10:AE10"/>
    <mergeCell ref="AV10:AW10"/>
    <mergeCell ref="R11:R12"/>
    <mergeCell ref="AF11:AF12"/>
    <mergeCell ref="AH11:AH12"/>
    <mergeCell ref="BL11:BL12"/>
    <mergeCell ref="AJ11:AJ12"/>
    <mergeCell ref="BD11:BD12"/>
    <mergeCell ref="AN11:AN12"/>
    <mergeCell ref="AP11:AP12"/>
    <mergeCell ref="X11:X12"/>
    <mergeCell ref="T11:T12"/>
    <mergeCell ref="T10:U10"/>
    <mergeCell ref="V11:V12"/>
    <mergeCell ref="Z11:Z12"/>
    <mergeCell ref="AB11:AB12"/>
    <mergeCell ref="AD11:AD12"/>
    <mergeCell ref="AZ11:AZ12"/>
    <mergeCell ref="AL11:AL12"/>
    <mergeCell ref="AV11:AV12"/>
    <mergeCell ref="AR9:AU9"/>
    <mergeCell ref="AR10:AS10"/>
    <mergeCell ref="AT10:AU10"/>
    <mergeCell ref="AR11:AR12"/>
    <mergeCell ref="AT11:AT12"/>
    <mergeCell ref="AX11:AX12"/>
    <mergeCell ref="BH11:BH12"/>
    <mergeCell ref="BJ11:BJ12"/>
    <mergeCell ref="BR11:BR12"/>
    <mergeCell ref="BP11:BP12"/>
    <mergeCell ref="BP10:BQ10"/>
    <mergeCell ref="BP9:BS9"/>
    <mergeCell ref="BN11:BN12"/>
    <mergeCell ref="BH9:BK9"/>
    <mergeCell ref="BH10:BI10"/>
    <mergeCell ref="BJ10:BK10"/>
    <mergeCell ref="D9:G9"/>
    <mergeCell ref="D10:E10"/>
    <mergeCell ref="F10:G10"/>
    <mergeCell ref="D11:D12"/>
    <mergeCell ref="F11:F12"/>
    <mergeCell ref="H9:K9"/>
    <mergeCell ref="H10:I10"/>
    <mergeCell ref="J10:K10"/>
    <mergeCell ref="H11:H12"/>
    <mergeCell ref="J11:J12"/>
  </mergeCells>
  <printOptions/>
  <pageMargins left="0.35433070866141736" right="0" top="0.1968503937007874" bottom="0.15748031496062992" header="0.15748031496062992" footer="0.1968503937007874"/>
  <pageSetup fitToWidth="9" fitToHeight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5"/>
  <sheetViews>
    <sheetView zoomScale="75" zoomScaleNormal="75" zoomScalePageLayoutView="0" workbookViewId="0" topLeftCell="A1">
      <selection activeCell="AF44" sqref="AF44"/>
    </sheetView>
  </sheetViews>
  <sheetFormatPr defaultColWidth="90.8515625" defaultRowHeight="5.25" customHeight="1"/>
  <cols>
    <col min="1" max="1" width="72.140625" style="65" customWidth="1"/>
    <col min="2" max="2" width="13.421875" style="65" customWidth="1"/>
    <col min="3" max="3" width="9.57421875" style="90" customWidth="1"/>
    <col min="4" max="4" width="25.28125" style="24" hidden="1" customWidth="1"/>
    <col min="5" max="5" width="21.8515625" style="24" hidden="1" customWidth="1"/>
    <col min="6" max="6" width="18.140625" style="19" hidden="1" customWidth="1"/>
    <col min="7" max="7" width="16.28125" style="19" hidden="1" customWidth="1"/>
    <col min="8" max="8" width="25.00390625" style="1" hidden="1" customWidth="1"/>
    <col min="9" max="9" width="23.8515625" style="1" hidden="1" customWidth="1"/>
    <col min="10" max="10" width="19.8515625" style="1" hidden="1" customWidth="1"/>
    <col min="11" max="11" width="17.421875" style="1" hidden="1" customWidth="1"/>
    <col min="12" max="12" width="21.7109375" style="1" hidden="1" customWidth="1"/>
    <col min="13" max="13" width="20.140625" style="1" hidden="1" customWidth="1"/>
    <col min="14" max="14" width="16.28125" style="1" hidden="1" customWidth="1"/>
    <col min="15" max="15" width="15.421875" style="1" hidden="1" customWidth="1"/>
    <col min="16" max="16" width="22.8515625" style="1" hidden="1" customWidth="1"/>
    <col min="17" max="17" width="23.7109375" style="1" hidden="1" customWidth="1"/>
    <col min="18" max="18" width="19.57421875" style="1" hidden="1" customWidth="1"/>
    <col min="19" max="19" width="15.57421875" style="1" hidden="1" customWidth="1"/>
    <col min="20" max="20" width="17.28125" style="1" hidden="1" customWidth="1"/>
    <col min="21" max="21" width="21.8515625" style="1" hidden="1" customWidth="1"/>
    <col min="22" max="22" width="22.421875" style="1" hidden="1" customWidth="1"/>
    <col min="23" max="23" width="19.8515625" style="1" hidden="1" customWidth="1"/>
    <col min="24" max="24" width="17.7109375" style="1" hidden="1" customWidth="1"/>
    <col min="25" max="25" width="15.57421875" style="1" hidden="1" customWidth="1"/>
    <col min="26" max="26" width="17.8515625" style="1" hidden="1" customWidth="1"/>
    <col min="27" max="27" width="15.421875" style="1" hidden="1" customWidth="1"/>
    <col min="28" max="28" width="21.421875" style="1" hidden="1" customWidth="1"/>
    <col min="29" max="29" width="21.7109375" style="1" hidden="1" customWidth="1"/>
    <col min="30" max="30" width="19.57421875" style="1" hidden="1" customWidth="1"/>
    <col min="31" max="31" width="16.00390625" style="1" hidden="1" customWidth="1"/>
    <col min="32" max="32" width="21.57421875" style="1" customWidth="1"/>
    <col min="33" max="33" width="19.140625" style="1" customWidth="1"/>
    <col min="34" max="34" width="17.7109375" style="1" customWidth="1"/>
    <col min="35" max="35" width="18.140625" style="1" customWidth="1"/>
    <col min="36" max="36" width="6.00390625" style="1" hidden="1" customWidth="1"/>
    <col min="37" max="37" width="21.28125" style="19" hidden="1" customWidth="1"/>
    <col min="38" max="38" width="15.8515625" style="2" hidden="1" customWidth="1"/>
    <col min="39" max="39" width="21.57421875" style="2" hidden="1" customWidth="1"/>
    <col min="40" max="40" width="22.00390625" style="2" hidden="1" customWidth="1"/>
    <col min="41" max="41" width="22.8515625" style="65" hidden="1" customWidth="1"/>
    <col min="42" max="42" width="20.140625" style="65" hidden="1" customWidth="1"/>
    <col min="43" max="43" width="25.57421875" style="65" hidden="1" customWidth="1"/>
    <col min="44" max="44" width="23.57421875" style="65" hidden="1" customWidth="1"/>
    <col min="45" max="45" width="21.00390625" style="65" hidden="1" customWidth="1"/>
    <col min="46" max="46" width="22.8515625" style="65" hidden="1" customWidth="1"/>
    <col min="47" max="47" width="17.00390625" style="65" hidden="1" customWidth="1"/>
    <col min="48" max="48" width="17.57421875" style="65" hidden="1" customWidth="1"/>
    <col min="49" max="49" width="23.57421875" style="65" hidden="1" customWidth="1"/>
    <col min="50" max="50" width="14.7109375" style="65" hidden="1" customWidth="1"/>
    <col min="51" max="51" width="18.7109375" style="65" hidden="1" customWidth="1"/>
    <col min="52" max="52" width="23.421875" style="65" hidden="1" customWidth="1"/>
    <col min="53" max="53" width="27.00390625" style="65" hidden="1" customWidth="1"/>
    <col min="54" max="54" width="24.57421875" style="65" hidden="1" customWidth="1"/>
    <col min="55" max="55" width="27.00390625" style="65" hidden="1" customWidth="1"/>
    <col min="56" max="56" width="23.8515625" style="65" hidden="1" customWidth="1"/>
    <col min="57" max="57" width="22.8515625" style="65" hidden="1" customWidth="1"/>
    <col min="58" max="58" width="24.140625" style="65" hidden="1" customWidth="1"/>
    <col min="59" max="59" width="23.57421875" style="65" hidden="1" customWidth="1"/>
    <col min="60" max="60" width="21.57421875" style="65" hidden="1" customWidth="1"/>
    <col min="61" max="61" width="25.8515625" style="65" hidden="1" customWidth="1"/>
    <col min="62" max="62" width="18.140625" style="65" hidden="1" customWidth="1"/>
    <col min="63" max="63" width="22.7109375" style="65" hidden="1" customWidth="1"/>
    <col min="64" max="64" width="19.421875" style="65" hidden="1" customWidth="1"/>
    <col min="65" max="65" width="21.28125" style="65" customWidth="1"/>
    <col min="66" max="66" width="21.57421875" style="65" customWidth="1"/>
    <col min="67" max="67" width="19.7109375" style="65" customWidth="1"/>
    <col min="68" max="68" width="18.421875" style="65" customWidth="1"/>
    <col min="69" max="16384" width="90.8515625" style="65" customWidth="1"/>
  </cols>
  <sheetData>
    <row r="1" spans="1:40" ht="15.75">
      <c r="A1" s="7"/>
      <c r="B1" s="7"/>
      <c r="C1" s="21"/>
      <c r="D1" s="21"/>
      <c r="E1" s="21"/>
      <c r="F1" s="7"/>
      <c r="G1" s="7"/>
      <c r="H1" s="44"/>
      <c r="I1" s="44"/>
      <c r="J1" s="44"/>
      <c r="K1" s="44"/>
      <c r="L1" s="44"/>
      <c r="M1" s="44"/>
      <c r="N1" s="44"/>
      <c r="O1" s="44"/>
      <c r="P1" s="7"/>
      <c r="Q1" s="7"/>
      <c r="R1" s="19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19"/>
      <c r="AI1" s="7"/>
      <c r="AJ1" s="7"/>
      <c r="AK1" s="7"/>
      <c r="AL1" s="55"/>
      <c r="AM1" s="55"/>
      <c r="AN1" s="55"/>
    </row>
    <row r="2" spans="1:40" ht="18.75">
      <c r="A2" s="356" t="s">
        <v>89</v>
      </c>
      <c r="B2" s="357"/>
      <c r="C2" s="357"/>
      <c r="D2" s="357"/>
      <c r="E2" s="357"/>
      <c r="F2" s="357"/>
      <c r="G2" s="357"/>
      <c r="H2" s="45"/>
      <c r="I2" s="45"/>
      <c r="J2" s="45"/>
      <c r="K2" s="45"/>
      <c r="L2" s="45"/>
      <c r="M2" s="45"/>
      <c r="N2" s="45"/>
      <c r="O2" s="45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56"/>
      <c r="AM2" s="56"/>
      <c r="AN2" s="56"/>
    </row>
    <row r="3" spans="1:40" ht="48" customHeight="1">
      <c r="A3" s="356" t="s">
        <v>164</v>
      </c>
      <c r="B3" s="358"/>
      <c r="C3" s="358"/>
      <c r="D3" s="358"/>
      <c r="E3" s="358"/>
      <c r="F3" s="358"/>
      <c r="G3" s="358"/>
      <c r="H3" s="46"/>
      <c r="I3" s="46"/>
      <c r="J3" s="46"/>
      <c r="K3" s="46"/>
      <c r="L3" s="46"/>
      <c r="M3" s="46"/>
      <c r="N3" s="46"/>
      <c r="O3" s="46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57"/>
      <c r="AM3" s="57"/>
      <c r="AN3" s="57"/>
    </row>
    <row r="4" spans="1:40" ht="24.75" customHeight="1">
      <c r="A4" s="356" t="s">
        <v>157</v>
      </c>
      <c r="B4" s="358"/>
      <c r="C4" s="358"/>
      <c r="D4" s="358"/>
      <c r="E4" s="358"/>
      <c r="F4" s="358"/>
      <c r="G4" s="358"/>
      <c r="H4" s="47"/>
      <c r="I4" s="47"/>
      <c r="J4" s="47"/>
      <c r="K4" s="47"/>
      <c r="L4" s="47"/>
      <c r="M4" s="47"/>
      <c r="N4" s="47"/>
      <c r="O4" s="47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58"/>
      <c r="AM4" s="58"/>
      <c r="AN4" s="58"/>
    </row>
    <row r="5" spans="1:40" ht="9.75" customHeight="1">
      <c r="A5" s="12"/>
      <c r="B5" s="12"/>
      <c r="C5" s="11"/>
      <c r="D5" s="11"/>
      <c r="E5" s="11"/>
      <c r="F5" s="11"/>
      <c r="G5" s="11"/>
      <c r="H5" s="48"/>
      <c r="I5" s="48"/>
      <c r="J5" s="48"/>
      <c r="K5" s="48"/>
      <c r="L5" s="48"/>
      <c r="M5" s="48"/>
      <c r="N5" s="48"/>
      <c r="O5" s="48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21.75" customHeight="1">
      <c r="A6" s="359" t="s">
        <v>165</v>
      </c>
      <c r="B6" s="358"/>
      <c r="C6" s="358"/>
      <c r="D6" s="358"/>
      <c r="E6" s="358"/>
      <c r="F6" s="358"/>
      <c r="G6" s="358"/>
      <c r="H6" s="44"/>
      <c r="I6" s="44"/>
      <c r="J6" s="44"/>
      <c r="K6" s="44"/>
      <c r="L6" s="44"/>
      <c r="M6" s="44"/>
      <c r="N6" s="44"/>
      <c r="O6" s="44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55"/>
      <c r="AM6" s="55"/>
      <c r="AN6" s="55"/>
    </row>
    <row r="7" spans="1:40" ht="35.25" customHeight="1">
      <c r="A7" s="360" t="s">
        <v>86</v>
      </c>
      <c r="B7" s="358"/>
      <c r="C7" s="358"/>
      <c r="D7" s="358"/>
      <c r="E7" s="358"/>
      <c r="F7" s="358"/>
      <c r="G7" s="358"/>
      <c r="H7" s="48"/>
      <c r="I7" s="48"/>
      <c r="J7" s="48"/>
      <c r="K7" s="48"/>
      <c r="L7" s="48"/>
      <c r="M7" s="48"/>
      <c r="N7" s="48"/>
      <c r="O7" s="48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0" ht="15.75" customHeight="1">
      <c r="A8" s="98"/>
      <c r="B8" s="99"/>
      <c r="C8" s="99"/>
      <c r="D8" s="54"/>
      <c r="E8" s="54"/>
      <c r="F8" s="54"/>
      <c r="G8" s="54"/>
      <c r="H8" s="48"/>
      <c r="I8" s="48"/>
      <c r="J8" s="48"/>
      <c r="K8" s="48"/>
      <c r="L8" s="48"/>
      <c r="M8" s="48"/>
      <c r="N8" s="48"/>
      <c r="O8" s="48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68" s="66" customFormat="1" ht="84" customHeight="1">
      <c r="A9" s="361" t="s">
        <v>85</v>
      </c>
      <c r="B9" s="361" t="s">
        <v>84</v>
      </c>
      <c r="C9" s="361" t="s">
        <v>83</v>
      </c>
      <c r="D9" s="347" t="s">
        <v>90</v>
      </c>
      <c r="E9" s="349"/>
      <c r="F9" s="349"/>
      <c r="G9" s="350"/>
      <c r="H9" s="353" t="s">
        <v>100</v>
      </c>
      <c r="I9" s="353"/>
      <c r="J9" s="355"/>
      <c r="K9" s="355"/>
      <c r="L9" s="353" t="s">
        <v>93</v>
      </c>
      <c r="M9" s="353"/>
      <c r="N9" s="353"/>
      <c r="O9" s="354"/>
      <c r="P9" s="323" t="s">
        <v>104</v>
      </c>
      <c r="Q9" s="323"/>
      <c r="R9" s="323"/>
      <c r="S9" s="352"/>
      <c r="T9" s="323" t="s">
        <v>103</v>
      </c>
      <c r="U9" s="323"/>
      <c r="V9" s="323"/>
      <c r="W9" s="352"/>
      <c r="X9" s="323" t="s">
        <v>102</v>
      </c>
      <c r="Y9" s="323"/>
      <c r="Z9" s="323"/>
      <c r="AA9" s="352"/>
      <c r="AB9" s="323" t="s">
        <v>101</v>
      </c>
      <c r="AC9" s="323"/>
      <c r="AD9" s="323"/>
      <c r="AE9" s="352"/>
      <c r="AF9" s="291" t="s">
        <v>158</v>
      </c>
      <c r="AG9" s="292"/>
      <c r="AH9" s="292"/>
      <c r="AI9" s="292"/>
      <c r="AJ9" s="118"/>
      <c r="AK9" s="347" t="s">
        <v>95</v>
      </c>
      <c r="AL9" s="349"/>
      <c r="AM9" s="349"/>
      <c r="AN9" s="350"/>
      <c r="AO9" s="346" t="s">
        <v>97</v>
      </c>
      <c r="AP9" s="346"/>
      <c r="AQ9" s="355"/>
      <c r="AR9" s="355"/>
      <c r="AS9" s="347" t="s">
        <v>96</v>
      </c>
      <c r="AT9" s="349"/>
      <c r="AU9" s="349"/>
      <c r="AV9" s="350"/>
      <c r="AW9" s="330" t="s">
        <v>98</v>
      </c>
      <c r="AX9" s="348"/>
      <c r="AY9" s="348"/>
      <c r="AZ9" s="331"/>
      <c r="BA9" s="330" t="s">
        <v>99</v>
      </c>
      <c r="BB9" s="348"/>
      <c r="BC9" s="348"/>
      <c r="BD9" s="331"/>
      <c r="BE9" s="323" t="s">
        <v>117</v>
      </c>
      <c r="BF9" s="323"/>
      <c r="BG9" s="323"/>
      <c r="BH9" s="324"/>
      <c r="BI9" s="323" t="s">
        <v>112</v>
      </c>
      <c r="BJ9" s="323"/>
      <c r="BK9" s="323"/>
      <c r="BL9" s="324"/>
      <c r="BM9" s="291" t="s">
        <v>159</v>
      </c>
      <c r="BN9" s="351"/>
      <c r="BO9" s="351"/>
      <c r="BP9" s="351"/>
    </row>
    <row r="10" spans="1:68" s="68" customFormat="1" ht="54" customHeight="1">
      <c r="A10" s="362"/>
      <c r="B10" s="362"/>
      <c r="C10" s="362"/>
      <c r="D10" s="344" t="s">
        <v>91</v>
      </c>
      <c r="E10" s="345"/>
      <c r="F10" s="344" t="s">
        <v>92</v>
      </c>
      <c r="G10" s="345"/>
      <c r="H10" s="344" t="s">
        <v>91</v>
      </c>
      <c r="I10" s="345"/>
      <c r="J10" s="344" t="s">
        <v>92</v>
      </c>
      <c r="K10" s="345"/>
      <c r="L10" s="325" t="s">
        <v>91</v>
      </c>
      <c r="M10" s="326"/>
      <c r="N10" s="325" t="s">
        <v>92</v>
      </c>
      <c r="O10" s="326"/>
      <c r="P10" s="330" t="s">
        <v>91</v>
      </c>
      <c r="Q10" s="331"/>
      <c r="R10" s="330" t="s">
        <v>92</v>
      </c>
      <c r="S10" s="331"/>
      <c r="T10" s="330" t="s">
        <v>91</v>
      </c>
      <c r="U10" s="331"/>
      <c r="V10" s="330" t="s">
        <v>92</v>
      </c>
      <c r="W10" s="331"/>
      <c r="X10" s="330" t="s">
        <v>91</v>
      </c>
      <c r="Y10" s="331"/>
      <c r="Z10" s="330" t="s">
        <v>92</v>
      </c>
      <c r="AA10" s="331"/>
      <c r="AB10" s="325" t="s">
        <v>91</v>
      </c>
      <c r="AC10" s="326"/>
      <c r="AD10" s="325" t="s">
        <v>92</v>
      </c>
      <c r="AE10" s="326"/>
      <c r="AF10" s="346" t="s">
        <v>91</v>
      </c>
      <c r="AG10" s="346"/>
      <c r="AH10" s="327" t="s">
        <v>92</v>
      </c>
      <c r="AI10" s="327"/>
      <c r="AJ10" s="119"/>
      <c r="AK10" s="347" t="s">
        <v>91</v>
      </c>
      <c r="AL10" s="345"/>
      <c r="AM10" s="344" t="s">
        <v>92</v>
      </c>
      <c r="AN10" s="345"/>
      <c r="AO10" s="344" t="s">
        <v>91</v>
      </c>
      <c r="AP10" s="345"/>
      <c r="AQ10" s="344" t="s">
        <v>92</v>
      </c>
      <c r="AR10" s="345"/>
      <c r="AS10" s="325" t="s">
        <v>91</v>
      </c>
      <c r="AT10" s="326"/>
      <c r="AU10" s="325" t="s">
        <v>92</v>
      </c>
      <c r="AV10" s="326"/>
      <c r="AW10" s="330" t="s">
        <v>91</v>
      </c>
      <c r="AX10" s="331"/>
      <c r="AY10" s="330" t="s">
        <v>92</v>
      </c>
      <c r="AZ10" s="331"/>
      <c r="BA10" s="330" t="s">
        <v>91</v>
      </c>
      <c r="BB10" s="331"/>
      <c r="BC10" s="330" t="s">
        <v>92</v>
      </c>
      <c r="BD10" s="331"/>
      <c r="BE10" s="330" t="s">
        <v>91</v>
      </c>
      <c r="BF10" s="331"/>
      <c r="BG10" s="330" t="s">
        <v>92</v>
      </c>
      <c r="BH10" s="331"/>
      <c r="BI10" s="325" t="s">
        <v>91</v>
      </c>
      <c r="BJ10" s="326"/>
      <c r="BK10" s="327" t="s">
        <v>92</v>
      </c>
      <c r="BL10" s="327"/>
      <c r="BM10" s="346" t="s">
        <v>91</v>
      </c>
      <c r="BN10" s="346"/>
      <c r="BO10" s="327" t="s">
        <v>92</v>
      </c>
      <c r="BP10" s="327"/>
    </row>
    <row r="11" spans="1:68" s="68" customFormat="1" ht="16.5" customHeight="1">
      <c r="A11" s="362"/>
      <c r="B11" s="362"/>
      <c r="C11" s="362"/>
      <c r="D11" s="340" t="s">
        <v>82</v>
      </c>
      <c r="E11" s="69" t="s">
        <v>81</v>
      </c>
      <c r="F11" s="340" t="s">
        <v>82</v>
      </c>
      <c r="G11" s="69" t="s">
        <v>81</v>
      </c>
      <c r="H11" s="340" t="s">
        <v>82</v>
      </c>
      <c r="I11" s="69" t="s">
        <v>81</v>
      </c>
      <c r="J11" s="340" t="s">
        <v>82</v>
      </c>
      <c r="K11" s="69" t="s">
        <v>81</v>
      </c>
      <c r="L11" s="320" t="s">
        <v>82</v>
      </c>
      <c r="M11" s="69" t="s">
        <v>81</v>
      </c>
      <c r="N11" s="320" t="s">
        <v>82</v>
      </c>
      <c r="O11" s="69" t="s">
        <v>81</v>
      </c>
      <c r="P11" s="328" t="s">
        <v>82</v>
      </c>
      <c r="Q11" s="42" t="s">
        <v>81</v>
      </c>
      <c r="R11" s="328" t="s">
        <v>82</v>
      </c>
      <c r="S11" s="42" t="s">
        <v>81</v>
      </c>
      <c r="T11" s="328" t="s">
        <v>82</v>
      </c>
      <c r="U11" s="42" t="s">
        <v>81</v>
      </c>
      <c r="V11" s="328" t="s">
        <v>82</v>
      </c>
      <c r="W11" s="42" t="s">
        <v>81</v>
      </c>
      <c r="X11" s="328" t="s">
        <v>82</v>
      </c>
      <c r="Y11" s="42" t="s">
        <v>81</v>
      </c>
      <c r="Z11" s="328" t="s">
        <v>82</v>
      </c>
      <c r="AA11" s="42" t="s">
        <v>81</v>
      </c>
      <c r="AB11" s="318" t="s">
        <v>82</v>
      </c>
      <c r="AC11" s="69" t="s">
        <v>81</v>
      </c>
      <c r="AD11" s="318" t="s">
        <v>82</v>
      </c>
      <c r="AE11" s="69" t="s">
        <v>81</v>
      </c>
      <c r="AF11" s="320" t="s">
        <v>82</v>
      </c>
      <c r="AG11" s="70" t="s">
        <v>81</v>
      </c>
      <c r="AH11" s="320" t="s">
        <v>82</v>
      </c>
      <c r="AI11" s="70" t="s">
        <v>81</v>
      </c>
      <c r="AJ11" s="120"/>
      <c r="AK11" s="340" t="s">
        <v>82</v>
      </c>
      <c r="AL11" s="69" t="s">
        <v>81</v>
      </c>
      <c r="AM11" s="340" t="s">
        <v>82</v>
      </c>
      <c r="AN11" s="69" t="s">
        <v>81</v>
      </c>
      <c r="AO11" s="340" t="s">
        <v>82</v>
      </c>
      <c r="AP11" s="69" t="s">
        <v>81</v>
      </c>
      <c r="AQ11" s="340" t="s">
        <v>82</v>
      </c>
      <c r="AR11" s="69" t="s">
        <v>81</v>
      </c>
      <c r="AS11" s="318" t="s">
        <v>82</v>
      </c>
      <c r="AT11" s="69" t="s">
        <v>81</v>
      </c>
      <c r="AU11" s="318" t="s">
        <v>82</v>
      </c>
      <c r="AV11" s="69" t="s">
        <v>81</v>
      </c>
      <c r="AW11" s="337" t="s">
        <v>82</v>
      </c>
      <c r="AX11" s="42" t="s">
        <v>81</v>
      </c>
      <c r="AY11" s="337" t="s">
        <v>82</v>
      </c>
      <c r="AZ11" s="42" t="s">
        <v>81</v>
      </c>
      <c r="BA11" s="337" t="s">
        <v>82</v>
      </c>
      <c r="BB11" s="42" t="s">
        <v>81</v>
      </c>
      <c r="BC11" s="337" t="s">
        <v>82</v>
      </c>
      <c r="BD11" s="42" t="s">
        <v>81</v>
      </c>
      <c r="BE11" s="328" t="s">
        <v>82</v>
      </c>
      <c r="BF11" s="42" t="s">
        <v>81</v>
      </c>
      <c r="BG11" s="328" t="s">
        <v>82</v>
      </c>
      <c r="BH11" s="42" t="s">
        <v>81</v>
      </c>
      <c r="BI11" s="318" t="s">
        <v>82</v>
      </c>
      <c r="BJ11" s="69" t="s">
        <v>81</v>
      </c>
      <c r="BK11" s="320" t="s">
        <v>82</v>
      </c>
      <c r="BL11" s="69" t="s">
        <v>81</v>
      </c>
      <c r="BM11" s="320" t="s">
        <v>82</v>
      </c>
      <c r="BN11" s="70" t="s">
        <v>81</v>
      </c>
      <c r="BO11" s="320" t="s">
        <v>82</v>
      </c>
      <c r="BP11" s="70" t="s">
        <v>81</v>
      </c>
    </row>
    <row r="12" spans="1:68" s="68" customFormat="1" ht="48.75" customHeight="1">
      <c r="A12" s="363"/>
      <c r="B12" s="363"/>
      <c r="C12" s="363"/>
      <c r="D12" s="341"/>
      <c r="E12" s="67" t="s">
        <v>80</v>
      </c>
      <c r="F12" s="341"/>
      <c r="G12" s="67" t="s">
        <v>80</v>
      </c>
      <c r="H12" s="341"/>
      <c r="I12" s="67" t="s">
        <v>80</v>
      </c>
      <c r="J12" s="341"/>
      <c r="K12" s="67" t="s">
        <v>80</v>
      </c>
      <c r="L12" s="320"/>
      <c r="M12" s="67" t="s">
        <v>80</v>
      </c>
      <c r="N12" s="320"/>
      <c r="O12" s="67" t="s">
        <v>80</v>
      </c>
      <c r="P12" s="328"/>
      <c r="Q12" s="4" t="s">
        <v>80</v>
      </c>
      <c r="R12" s="328"/>
      <c r="S12" s="4" t="s">
        <v>80</v>
      </c>
      <c r="T12" s="328"/>
      <c r="U12" s="4" t="s">
        <v>80</v>
      </c>
      <c r="V12" s="328"/>
      <c r="W12" s="4" t="s">
        <v>80</v>
      </c>
      <c r="X12" s="328"/>
      <c r="Y12" s="4" t="s">
        <v>80</v>
      </c>
      <c r="Z12" s="328"/>
      <c r="AA12" s="4" t="s">
        <v>80</v>
      </c>
      <c r="AB12" s="319"/>
      <c r="AC12" s="67" t="s">
        <v>80</v>
      </c>
      <c r="AD12" s="319"/>
      <c r="AE12" s="67" t="s">
        <v>80</v>
      </c>
      <c r="AF12" s="320"/>
      <c r="AG12" s="67" t="s">
        <v>80</v>
      </c>
      <c r="AH12" s="320"/>
      <c r="AI12" s="67" t="s">
        <v>80</v>
      </c>
      <c r="AJ12" s="121"/>
      <c r="AK12" s="341"/>
      <c r="AL12" s="67" t="s">
        <v>80</v>
      </c>
      <c r="AM12" s="341"/>
      <c r="AN12" s="67" t="s">
        <v>80</v>
      </c>
      <c r="AO12" s="341"/>
      <c r="AP12" s="67" t="s">
        <v>80</v>
      </c>
      <c r="AQ12" s="341"/>
      <c r="AR12" s="67" t="s">
        <v>80</v>
      </c>
      <c r="AS12" s="319"/>
      <c r="AT12" s="67" t="s">
        <v>80</v>
      </c>
      <c r="AU12" s="319"/>
      <c r="AV12" s="67" t="s">
        <v>80</v>
      </c>
      <c r="AW12" s="338"/>
      <c r="AX12" s="4" t="s">
        <v>80</v>
      </c>
      <c r="AY12" s="338"/>
      <c r="AZ12" s="4" t="s">
        <v>80</v>
      </c>
      <c r="BA12" s="338"/>
      <c r="BB12" s="4" t="s">
        <v>80</v>
      </c>
      <c r="BC12" s="338"/>
      <c r="BD12" s="4" t="s">
        <v>80</v>
      </c>
      <c r="BE12" s="328"/>
      <c r="BF12" s="4" t="s">
        <v>80</v>
      </c>
      <c r="BG12" s="328"/>
      <c r="BH12" s="4" t="s">
        <v>80</v>
      </c>
      <c r="BI12" s="319"/>
      <c r="BJ12" s="67" t="s">
        <v>80</v>
      </c>
      <c r="BK12" s="320"/>
      <c r="BL12" s="67" t="s">
        <v>80</v>
      </c>
      <c r="BM12" s="320"/>
      <c r="BN12" s="67">
        <v>69</v>
      </c>
      <c r="BO12" s="320"/>
      <c r="BP12" s="67" t="s">
        <v>80</v>
      </c>
    </row>
    <row r="13" spans="1:69" s="76" customFormat="1" ht="19.5" customHeight="1">
      <c r="A13" s="6">
        <v>1</v>
      </c>
      <c r="B13" s="6">
        <v>2</v>
      </c>
      <c r="C13" s="6">
        <v>3</v>
      </c>
      <c r="D13" s="70"/>
      <c r="E13" s="71"/>
      <c r="F13" s="71"/>
      <c r="G13" s="71"/>
      <c r="H13" s="70"/>
      <c r="I13" s="71"/>
      <c r="J13" s="71"/>
      <c r="K13" s="71"/>
      <c r="L13" s="72">
        <v>4</v>
      </c>
      <c r="M13" s="72">
        <v>5</v>
      </c>
      <c r="N13" s="72"/>
      <c r="O13" s="72"/>
      <c r="P13" s="43">
        <v>4</v>
      </c>
      <c r="Q13" s="43">
        <v>5</v>
      </c>
      <c r="R13" s="43"/>
      <c r="S13" s="43"/>
      <c r="T13" s="43">
        <v>4</v>
      </c>
      <c r="U13" s="43">
        <v>5</v>
      </c>
      <c r="V13" s="43"/>
      <c r="W13" s="43"/>
      <c r="X13" s="43">
        <v>4</v>
      </c>
      <c r="Y13" s="43">
        <v>5</v>
      </c>
      <c r="Z13" s="43"/>
      <c r="AA13" s="43"/>
      <c r="AB13" s="73">
        <v>98</v>
      </c>
      <c r="AC13" s="73">
        <v>99</v>
      </c>
      <c r="AD13" s="73">
        <v>106</v>
      </c>
      <c r="AE13" s="73">
        <v>107</v>
      </c>
      <c r="AF13" s="74"/>
      <c r="AG13" s="74"/>
      <c r="AH13" s="75">
        <v>72</v>
      </c>
      <c r="AI13" s="75">
        <v>73</v>
      </c>
      <c r="AJ13" s="122"/>
      <c r="AK13" s="70"/>
      <c r="AL13" s="71"/>
      <c r="AM13" s="71"/>
      <c r="AN13" s="71"/>
      <c r="AO13" s="70"/>
      <c r="AP13" s="71"/>
      <c r="AQ13" s="71"/>
      <c r="AR13" s="71"/>
      <c r="AS13" s="72">
        <v>4</v>
      </c>
      <c r="AT13" s="72">
        <v>5</v>
      </c>
      <c r="AU13" s="72"/>
      <c r="AV13" s="72"/>
      <c r="AW13" s="43">
        <v>4</v>
      </c>
      <c r="AX13" s="43">
        <v>5</v>
      </c>
      <c r="AY13" s="43"/>
      <c r="AZ13" s="43"/>
      <c r="BA13" s="43">
        <v>4</v>
      </c>
      <c r="BB13" s="43">
        <v>5</v>
      </c>
      <c r="BC13" s="43"/>
      <c r="BD13" s="43"/>
      <c r="BE13" s="43">
        <v>4</v>
      </c>
      <c r="BF13" s="43">
        <v>5</v>
      </c>
      <c r="BG13" s="43"/>
      <c r="BH13" s="43"/>
      <c r="BI13" s="73">
        <v>98</v>
      </c>
      <c r="BJ13" s="73">
        <v>99</v>
      </c>
      <c r="BK13" s="73">
        <v>106</v>
      </c>
      <c r="BL13" s="73">
        <v>107</v>
      </c>
      <c r="BM13" s="74"/>
      <c r="BN13" s="74"/>
      <c r="BO13" s="75">
        <v>72</v>
      </c>
      <c r="BP13" s="75">
        <v>73</v>
      </c>
      <c r="BQ13" s="76" t="s">
        <v>142</v>
      </c>
    </row>
    <row r="14" spans="1:68" s="102" customFormat="1" ht="53.25" customHeight="1">
      <c r="A14" s="100" t="s">
        <v>79</v>
      </c>
      <c r="B14" s="96">
        <v>210</v>
      </c>
      <c r="C14" s="97" t="s">
        <v>78</v>
      </c>
      <c r="D14" s="101" t="e">
        <f>Дебиторская!#REF!</f>
        <v>#REF!</v>
      </c>
      <c r="E14" s="101" t="e">
        <f>Дебиторская!#REF!</f>
        <v>#REF!</v>
      </c>
      <c r="F14" s="101" t="e">
        <f>Дебиторская!#REF!</f>
        <v>#REF!</v>
      </c>
      <c r="G14" s="101" t="e">
        <f>Дебиторская!#REF!</f>
        <v>#REF!</v>
      </c>
      <c r="H14" s="101" t="e">
        <f>Дебиторская!#REF!</f>
        <v>#REF!</v>
      </c>
      <c r="I14" s="101" t="e">
        <f>Дебиторская!#REF!</f>
        <v>#REF!</v>
      </c>
      <c r="J14" s="101" t="e">
        <f>Дебиторская!#REF!</f>
        <v>#REF!</v>
      </c>
      <c r="K14" s="101" t="e">
        <f>Дебиторская!#REF!</f>
        <v>#REF!</v>
      </c>
      <c r="L14" s="101" t="e">
        <f>Дебиторская!#REF!</f>
        <v>#REF!</v>
      </c>
      <c r="M14" s="101" t="e">
        <f>Дебиторская!#REF!</f>
        <v>#REF!</v>
      </c>
      <c r="N14" s="101" t="e">
        <f>Дебиторская!#REF!</f>
        <v>#REF!</v>
      </c>
      <c r="O14" s="101" t="e">
        <f>Дебиторская!#REF!</f>
        <v>#REF!</v>
      </c>
      <c r="P14" s="101">
        <f>P15+P16+P17</f>
        <v>0</v>
      </c>
      <c r="Q14" s="101">
        <f aca="true" t="shared" si="0" ref="Q14:AE14">Q15+Q16+Q17</f>
        <v>0</v>
      </c>
      <c r="R14" s="101">
        <f t="shared" si="0"/>
        <v>0</v>
      </c>
      <c r="S14" s="101">
        <f t="shared" si="0"/>
        <v>0</v>
      </c>
      <c r="T14" s="101">
        <f t="shared" si="0"/>
        <v>426529.05</v>
      </c>
      <c r="U14" s="101">
        <f t="shared" si="0"/>
        <v>0</v>
      </c>
      <c r="V14" s="101">
        <f t="shared" si="0"/>
        <v>0</v>
      </c>
      <c r="W14" s="101">
        <f t="shared" si="0"/>
        <v>0</v>
      </c>
      <c r="X14" s="101">
        <f t="shared" si="0"/>
        <v>55000</v>
      </c>
      <c r="Y14" s="101">
        <f t="shared" si="0"/>
        <v>0</v>
      </c>
      <c r="Z14" s="101">
        <f t="shared" si="0"/>
        <v>0</v>
      </c>
      <c r="AA14" s="101">
        <f t="shared" si="0"/>
        <v>0</v>
      </c>
      <c r="AB14" s="101">
        <f t="shared" si="0"/>
        <v>0</v>
      </c>
      <c r="AC14" s="101">
        <f t="shared" si="0"/>
        <v>0</v>
      </c>
      <c r="AD14" s="101">
        <f t="shared" si="0"/>
        <v>0</v>
      </c>
      <c r="AE14" s="101">
        <f t="shared" si="0"/>
        <v>0</v>
      </c>
      <c r="AF14" s="101">
        <f>Дебиторская!BP14</f>
        <v>4999431.39</v>
      </c>
      <c r="AG14" s="101">
        <f>Дебиторская!BQ14</f>
        <v>0</v>
      </c>
      <c r="AH14" s="101">
        <f>Дебиторская!BR14</f>
        <v>0</v>
      </c>
      <c r="AI14" s="101">
        <f>Дебиторская!BS14</f>
        <v>0</v>
      </c>
      <c r="AJ14" s="123"/>
      <c r="AK14" s="101" t="e">
        <f>Кредиторская!#REF!</f>
        <v>#REF!</v>
      </c>
      <c r="AL14" s="101" t="e">
        <f>Кредиторская!#REF!</f>
        <v>#REF!</v>
      </c>
      <c r="AM14" s="101" t="e">
        <f>Кредиторская!#REF!</f>
        <v>#REF!</v>
      </c>
      <c r="AN14" s="101" t="e">
        <f>Кредиторская!#REF!</f>
        <v>#REF!</v>
      </c>
      <c r="AO14" s="101" t="e">
        <f>Кредиторская!#REF!</f>
        <v>#REF!</v>
      </c>
      <c r="AP14" s="101" t="e">
        <f>Кредиторская!#REF!</f>
        <v>#REF!</v>
      </c>
      <c r="AQ14" s="101" t="e">
        <f>Кредиторская!#REF!</f>
        <v>#REF!</v>
      </c>
      <c r="AR14" s="101" t="e">
        <f>Кредиторская!#REF!</f>
        <v>#REF!</v>
      </c>
      <c r="AS14" s="101" t="e">
        <f>Кредиторская!#REF!</f>
        <v>#REF!</v>
      </c>
      <c r="AT14" s="101" t="e">
        <f>Кредиторская!#REF!</f>
        <v>#REF!</v>
      </c>
      <c r="AU14" s="101" t="e">
        <f>Кредиторская!#REF!</f>
        <v>#REF!</v>
      </c>
      <c r="AV14" s="101" t="e">
        <f>Кредиторская!#REF!</f>
        <v>#REF!</v>
      </c>
      <c r="AW14" s="101">
        <f>AW15+AW16+AW17</f>
        <v>1234651.54</v>
      </c>
      <c r="AX14" s="101">
        <f aca="true" t="shared" si="1" ref="AX14:BL14">AX15+AX16+AX17</f>
        <v>0</v>
      </c>
      <c r="AY14" s="101">
        <f t="shared" si="1"/>
        <v>0</v>
      </c>
      <c r="AZ14" s="101">
        <f t="shared" si="1"/>
        <v>0</v>
      </c>
      <c r="BA14" s="101">
        <f t="shared" si="1"/>
        <v>1125508.17</v>
      </c>
      <c r="BB14" s="101">
        <f t="shared" si="1"/>
        <v>0</v>
      </c>
      <c r="BC14" s="101">
        <f t="shared" si="1"/>
        <v>0</v>
      </c>
      <c r="BD14" s="101">
        <f t="shared" si="1"/>
        <v>0</v>
      </c>
      <c r="BE14" s="101">
        <f t="shared" si="1"/>
        <v>962852.3</v>
      </c>
      <c r="BF14" s="101">
        <f t="shared" si="1"/>
        <v>0</v>
      </c>
      <c r="BG14" s="101">
        <f t="shared" si="1"/>
        <v>0</v>
      </c>
      <c r="BH14" s="101">
        <f t="shared" si="1"/>
        <v>0</v>
      </c>
      <c r="BI14" s="101">
        <f t="shared" si="1"/>
        <v>0</v>
      </c>
      <c r="BJ14" s="101">
        <f t="shared" si="1"/>
        <v>0</v>
      </c>
      <c r="BK14" s="101">
        <f t="shared" si="1"/>
        <v>0</v>
      </c>
      <c r="BL14" s="101">
        <f t="shared" si="1"/>
        <v>0</v>
      </c>
      <c r="BM14" s="101">
        <f>Кредиторская!BP14</f>
        <v>19129862.019999996</v>
      </c>
      <c r="BN14" s="101">
        <f>Кредиторская!BQ14</f>
        <v>0</v>
      </c>
      <c r="BO14" s="101">
        <f>Кредиторская!BR14</f>
        <v>0</v>
      </c>
      <c r="BP14" s="101">
        <f>Кредиторская!BS14</f>
        <v>0</v>
      </c>
    </row>
    <row r="15" spans="1:68" ht="44.25" customHeight="1">
      <c r="A15" s="105" t="s">
        <v>77</v>
      </c>
      <c r="B15" s="103">
        <v>211</v>
      </c>
      <c r="C15" s="104" t="s">
        <v>76</v>
      </c>
      <c r="D15" s="101" t="e">
        <f>Дебиторская!#REF!</f>
        <v>#REF!</v>
      </c>
      <c r="E15" s="101" t="e">
        <f>Дебиторская!#REF!</f>
        <v>#REF!</v>
      </c>
      <c r="F15" s="101" t="e">
        <f>Дебиторская!#REF!</f>
        <v>#REF!</v>
      </c>
      <c r="G15" s="101" t="e">
        <f>Дебиторская!#REF!</f>
        <v>#REF!</v>
      </c>
      <c r="H15" s="101" t="e">
        <f>Дебиторская!#REF!</f>
        <v>#REF!</v>
      </c>
      <c r="I15" s="101" t="e">
        <f>Дебиторская!#REF!</f>
        <v>#REF!</v>
      </c>
      <c r="J15" s="101" t="e">
        <f>Дебиторская!#REF!</f>
        <v>#REF!</v>
      </c>
      <c r="K15" s="101" t="e">
        <f>Дебиторская!#REF!</f>
        <v>#REF!</v>
      </c>
      <c r="L15" s="101" t="e">
        <f>Дебиторская!#REF!</f>
        <v>#REF!</v>
      </c>
      <c r="M15" s="101" t="e">
        <f>Дебиторская!#REF!</f>
        <v>#REF!</v>
      </c>
      <c r="N15" s="101" t="e">
        <f>Дебиторская!#REF!</f>
        <v>#REF!</v>
      </c>
      <c r="O15" s="101" t="e">
        <f>Дебиторская!#REF!</f>
        <v>#REF!</v>
      </c>
      <c r="P15" s="41">
        <v>0</v>
      </c>
      <c r="Q15" s="40">
        <v>0</v>
      </c>
      <c r="R15" s="64">
        <v>0</v>
      </c>
      <c r="S15" s="64">
        <v>0</v>
      </c>
      <c r="T15" s="60">
        <v>0</v>
      </c>
      <c r="U15" s="60">
        <v>0</v>
      </c>
      <c r="V15" s="64">
        <v>0</v>
      </c>
      <c r="W15" s="64">
        <v>0</v>
      </c>
      <c r="X15" s="77">
        <v>0</v>
      </c>
      <c r="Y15" s="77">
        <v>0</v>
      </c>
      <c r="Z15" s="64">
        <v>0</v>
      </c>
      <c r="AA15" s="64">
        <v>0</v>
      </c>
      <c r="AB15" s="5">
        <v>0</v>
      </c>
      <c r="AC15" s="5">
        <v>0</v>
      </c>
      <c r="AD15" s="64">
        <v>0</v>
      </c>
      <c r="AE15" s="64">
        <v>0</v>
      </c>
      <c r="AF15" s="101">
        <f>Дебиторская!BP15</f>
        <v>0</v>
      </c>
      <c r="AG15" s="101">
        <f>Дебиторская!BQ15</f>
        <v>0</v>
      </c>
      <c r="AH15" s="101">
        <f>Дебиторская!BR15</f>
        <v>0</v>
      </c>
      <c r="AI15" s="101">
        <f>Дебиторская!BS15</f>
        <v>0</v>
      </c>
      <c r="AJ15" s="123"/>
      <c r="AK15" s="101" t="e">
        <f>Кредиторская!#REF!</f>
        <v>#REF!</v>
      </c>
      <c r="AL15" s="101" t="e">
        <f>Кредиторская!#REF!</f>
        <v>#REF!</v>
      </c>
      <c r="AM15" s="101" t="e">
        <f>Кредиторская!#REF!</f>
        <v>#REF!</v>
      </c>
      <c r="AN15" s="101" t="e">
        <f>Кредиторская!#REF!</f>
        <v>#REF!</v>
      </c>
      <c r="AO15" s="101" t="e">
        <f>Кредиторская!#REF!</f>
        <v>#REF!</v>
      </c>
      <c r="AP15" s="101" t="e">
        <f>Кредиторская!#REF!</f>
        <v>#REF!</v>
      </c>
      <c r="AQ15" s="101" t="e">
        <f>Кредиторская!#REF!</f>
        <v>#REF!</v>
      </c>
      <c r="AR15" s="101" t="e">
        <f>Кредиторская!#REF!</f>
        <v>#REF!</v>
      </c>
      <c r="AS15" s="101" t="e">
        <f>Кредиторская!#REF!</f>
        <v>#REF!</v>
      </c>
      <c r="AT15" s="101" t="e">
        <f>Кредиторская!#REF!</f>
        <v>#REF!</v>
      </c>
      <c r="AU15" s="101" t="e">
        <f>Кредиторская!#REF!</f>
        <v>#REF!</v>
      </c>
      <c r="AV15" s="101" t="e">
        <f>Кредиторская!#REF!</f>
        <v>#REF!</v>
      </c>
      <c r="AW15" s="41">
        <v>879086.21</v>
      </c>
      <c r="AX15" s="41">
        <v>0</v>
      </c>
      <c r="AY15" s="64">
        <v>0</v>
      </c>
      <c r="AZ15" s="64">
        <v>0</v>
      </c>
      <c r="BA15" s="77">
        <v>830623.78</v>
      </c>
      <c r="BB15" s="77">
        <v>0</v>
      </c>
      <c r="BC15" s="64">
        <v>0</v>
      </c>
      <c r="BD15" s="64">
        <v>0</v>
      </c>
      <c r="BE15" s="77">
        <v>750936.37</v>
      </c>
      <c r="BF15" s="77">
        <v>0</v>
      </c>
      <c r="BG15" s="64">
        <v>0</v>
      </c>
      <c r="BH15" s="64">
        <v>0</v>
      </c>
      <c r="BI15" s="5">
        <v>0</v>
      </c>
      <c r="BJ15" s="5">
        <v>0</v>
      </c>
      <c r="BK15" s="64">
        <v>0</v>
      </c>
      <c r="BL15" s="64">
        <v>0</v>
      </c>
      <c r="BM15" s="101">
        <f>Кредиторская!BP15</f>
        <v>10466824.65</v>
      </c>
      <c r="BN15" s="101">
        <f>Кредиторская!BQ15</f>
        <v>0</v>
      </c>
      <c r="BO15" s="101">
        <f>Кредиторская!BR15</f>
        <v>0</v>
      </c>
      <c r="BP15" s="101">
        <f>Кредиторская!BS15</f>
        <v>0</v>
      </c>
    </row>
    <row r="16" spans="1:68" ht="51" customHeight="1">
      <c r="A16" s="105" t="s">
        <v>75</v>
      </c>
      <c r="B16" s="103" t="s">
        <v>74</v>
      </c>
      <c r="C16" s="104" t="s">
        <v>73</v>
      </c>
      <c r="D16" s="101" t="e">
        <f>Дебиторская!#REF!</f>
        <v>#REF!</v>
      </c>
      <c r="E16" s="101" t="e">
        <f>Дебиторская!#REF!</f>
        <v>#REF!</v>
      </c>
      <c r="F16" s="101" t="e">
        <f>Дебиторская!#REF!</f>
        <v>#REF!</v>
      </c>
      <c r="G16" s="101" t="e">
        <f>Дебиторская!#REF!</f>
        <v>#REF!</v>
      </c>
      <c r="H16" s="101" t="e">
        <f>Дебиторская!#REF!</f>
        <v>#REF!</v>
      </c>
      <c r="I16" s="101" t="e">
        <f>Дебиторская!#REF!</f>
        <v>#REF!</v>
      </c>
      <c r="J16" s="101" t="e">
        <f>Дебиторская!#REF!</f>
        <v>#REF!</v>
      </c>
      <c r="K16" s="101" t="e">
        <f>Дебиторская!#REF!</f>
        <v>#REF!</v>
      </c>
      <c r="L16" s="101" t="e">
        <f>Дебиторская!#REF!</f>
        <v>#REF!</v>
      </c>
      <c r="M16" s="101" t="e">
        <f>Дебиторская!#REF!</f>
        <v>#REF!</v>
      </c>
      <c r="N16" s="101" t="e">
        <f>Дебиторская!#REF!</f>
        <v>#REF!</v>
      </c>
      <c r="O16" s="101" t="e">
        <f>Дебиторская!#REF!</f>
        <v>#REF!</v>
      </c>
      <c r="P16" s="41">
        <v>0</v>
      </c>
      <c r="Q16" s="41">
        <v>0</v>
      </c>
      <c r="R16" s="64">
        <v>0</v>
      </c>
      <c r="S16" s="64">
        <v>0</v>
      </c>
      <c r="T16" s="60">
        <v>284977</v>
      </c>
      <c r="U16" s="60">
        <v>0</v>
      </c>
      <c r="V16" s="64">
        <v>0</v>
      </c>
      <c r="W16" s="64">
        <v>0</v>
      </c>
      <c r="X16" s="77">
        <v>55000</v>
      </c>
      <c r="Y16" s="77">
        <v>0</v>
      </c>
      <c r="Z16" s="64">
        <v>0</v>
      </c>
      <c r="AA16" s="64">
        <v>0</v>
      </c>
      <c r="AB16" s="5">
        <v>0</v>
      </c>
      <c r="AC16" s="5">
        <v>0</v>
      </c>
      <c r="AD16" s="64">
        <v>0</v>
      </c>
      <c r="AE16" s="64">
        <v>0</v>
      </c>
      <c r="AF16" s="101">
        <f>Дебиторская!BP16</f>
        <v>246278.5</v>
      </c>
      <c r="AG16" s="101">
        <f>Дебиторская!BQ16</f>
        <v>0</v>
      </c>
      <c r="AH16" s="101">
        <f>Дебиторская!BR16</f>
        <v>0</v>
      </c>
      <c r="AI16" s="101">
        <f>Дебиторская!BS16</f>
        <v>0</v>
      </c>
      <c r="AJ16" s="123"/>
      <c r="AK16" s="101" t="e">
        <f>Кредиторская!#REF!</f>
        <v>#REF!</v>
      </c>
      <c r="AL16" s="101" t="e">
        <f>Кредиторская!#REF!</f>
        <v>#REF!</v>
      </c>
      <c r="AM16" s="101" t="e">
        <f>Кредиторская!#REF!</f>
        <v>#REF!</v>
      </c>
      <c r="AN16" s="101" t="e">
        <f>Кредиторская!#REF!</f>
        <v>#REF!</v>
      </c>
      <c r="AO16" s="101" t="e">
        <f>Кредиторская!#REF!</f>
        <v>#REF!</v>
      </c>
      <c r="AP16" s="101" t="e">
        <f>Кредиторская!#REF!</f>
        <v>#REF!</v>
      </c>
      <c r="AQ16" s="101" t="e">
        <f>Кредиторская!#REF!</f>
        <v>#REF!</v>
      </c>
      <c r="AR16" s="101" t="e">
        <f>Кредиторская!#REF!</f>
        <v>#REF!</v>
      </c>
      <c r="AS16" s="101" t="e">
        <f>Кредиторская!#REF!</f>
        <v>#REF!</v>
      </c>
      <c r="AT16" s="101" t="e">
        <f>Кредиторская!#REF!</f>
        <v>#REF!</v>
      </c>
      <c r="AU16" s="101" t="e">
        <f>Кредиторская!#REF!</f>
        <v>#REF!</v>
      </c>
      <c r="AV16" s="101" t="e">
        <f>Кредиторская!#REF!</f>
        <v>#REF!</v>
      </c>
      <c r="AW16" s="41">
        <v>7600</v>
      </c>
      <c r="AX16" s="41">
        <v>0</v>
      </c>
      <c r="AY16" s="64">
        <v>0</v>
      </c>
      <c r="AZ16" s="64">
        <v>0</v>
      </c>
      <c r="BA16" s="77">
        <v>209.67</v>
      </c>
      <c r="BB16" s="77">
        <v>0</v>
      </c>
      <c r="BC16" s="64">
        <v>0</v>
      </c>
      <c r="BD16" s="64">
        <v>0</v>
      </c>
      <c r="BE16" s="77">
        <v>600</v>
      </c>
      <c r="BF16" s="77">
        <v>0</v>
      </c>
      <c r="BG16" s="64">
        <v>0</v>
      </c>
      <c r="BH16" s="64">
        <v>0</v>
      </c>
      <c r="BI16" s="5">
        <v>0</v>
      </c>
      <c r="BJ16" s="5">
        <v>0</v>
      </c>
      <c r="BK16" s="64">
        <v>0</v>
      </c>
      <c r="BL16" s="64">
        <v>0</v>
      </c>
      <c r="BM16" s="101">
        <f>Кредиторская!BP16</f>
        <v>631748.8699999999</v>
      </c>
      <c r="BN16" s="101">
        <f>Кредиторская!BQ16</f>
        <v>0</v>
      </c>
      <c r="BO16" s="101">
        <f>Кредиторская!BR16</f>
        <v>0</v>
      </c>
      <c r="BP16" s="101">
        <f>Кредиторская!BS16</f>
        <v>0</v>
      </c>
    </row>
    <row r="17" spans="1:68" ht="57" customHeight="1">
      <c r="A17" s="105" t="s">
        <v>72</v>
      </c>
      <c r="B17" s="103">
        <v>213</v>
      </c>
      <c r="C17" s="104" t="s">
        <v>71</v>
      </c>
      <c r="D17" s="101" t="e">
        <f>Дебиторская!#REF!</f>
        <v>#REF!</v>
      </c>
      <c r="E17" s="101" t="e">
        <f>Дебиторская!#REF!</f>
        <v>#REF!</v>
      </c>
      <c r="F17" s="101" t="e">
        <f>Дебиторская!#REF!</f>
        <v>#REF!</v>
      </c>
      <c r="G17" s="101" t="e">
        <f>Дебиторская!#REF!</f>
        <v>#REF!</v>
      </c>
      <c r="H17" s="101" t="e">
        <f>Дебиторская!#REF!</f>
        <v>#REF!</v>
      </c>
      <c r="I17" s="101" t="e">
        <f>Дебиторская!#REF!</f>
        <v>#REF!</v>
      </c>
      <c r="J17" s="101" t="e">
        <f>Дебиторская!#REF!</f>
        <v>#REF!</v>
      </c>
      <c r="K17" s="101" t="e">
        <f>Дебиторская!#REF!</f>
        <v>#REF!</v>
      </c>
      <c r="L17" s="101" t="e">
        <f>Дебиторская!#REF!</f>
        <v>#REF!</v>
      </c>
      <c r="M17" s="101" t="e">
        <f>Дебиторская!#REF!</f>
        <v>#REF!</v>
      </c>
      <c r="N17" s="101" t="e">
        <f>Дебиторская!#REF!</f>
        <v>#REF!</v>
      </c>
      <c r="O17" s="101" t="e">
        <f>Дебиторская!#REF!</f>
        <v>#REF!</v>
      </c>
      <c r="P17" s="41">
        <v>0</v>
      </c>
      <c r="Q17" s="41">
        <v>0</v>
      </c>
      <c r="R17" s="64">
        <v>0</v>
      </c>
      <c r="S17" s="64">
        <v>0</v>
      </c>
      <c r="T17" s="60">
        <v>141552.05</v>
      </c>
      <c r="U17" s="60">
        <v>0</v>
      </c>
      <c r="V17" s="64">
        <v>0</v>
      </c>
      <c r="W17" s="64">
        <v>0</v>
      </c>
      <c r="X17" s="77">
        <v>0</v>
      </c>
      <c r="Y17" s="77">
        <v>0</v>
      </c>
      <c r="Z17" s="64">
        <v>0</v>
      </c>
      <c r="AA17" s="64">
        <v>0</v>
      </c>
      <c r="AB17" s="5">
        <v>0</v>
      </c>
      <c r="AC17" s="5">
        <v>0</v>
      </c>
      <c r="AD17" s="64">
        <v>0</v>
      </c>
      <c r="AE17" s="64">
        <v>0</v>
      </c>
      <c r="AF17" s="101">
        <f>Дебиторская!BP17</f>
        <v>4753152.89</v>
      </c>
      <c r="AG17" s="101">
        <f>Дебиторская!BQ17</f>
        <v>0</v>
      </c>
      <c r="AH17" s="101">
        <f>Дебиторская!BR17</f>
        <v>0</v>
      </c>
      <c r="AI17" s="101">
        <f>Дебиторская!BS17</f>
        <v>0</v>
      </c>
      <c r="AJ17" s="123"/>
      <c r="AK17" s="101" t="e">
        <f>Кредиторская!#REF!</f>
        <v>#REF!</v>
      </c>
      <c r="AL17" s="101" t="e">
        <f>Кредиторская!#REF!</f>
        <v>#REF!</v>
      </c>
      <c r="AM17" s="101" t="e">
        <f>Кредиторская!#REF!</f>
        <v>#REF!</v>
      </c>
      <c r="AN17" s="101" t="e">
        <f>Кредиторская!#REF!</f>
        <v>#REF!</v>
      </c>
      <c r="AO17" s="101" t="e">
        <f>Кредиторская!#REF!</f>
        <v>#REF!</v>
      </c>
      <c r="AP17" s="101" t="e">
        <f>Кредиторская!#REF!</f>
        <v>#REF!</v>
      </c>
      <c r="AQ17" s="101" t="e">
        <f>Кредиторская!#REF!</f>
        <v>#REF!</v>
      </c>
      <c r="AR17" s="101" t="e">
        <f>Кредиторская!#REF!</f>
        <v>#REF!</v>
      </c>
      <c r="AS17" s="101" t="e">
        <f>Кредиторская!#REF!</f>
        <v>#REF!</v>
      </c>
      <c r="AT17" s="101" t="e">
        <f>Кредиторская!#REF!</f>
        <v>#REF!</v>
      </c>
      <c r="AU17" s="101" t="e">
        <f>Кредиторская!#REF!</f>
        <v>#REF!</v>
      </c>
      <c r="AV17" s="101" t="e">
        <f>Кредиторская!#REF!</f>
        <v>#REF!</v>
      </c>
      <c r="AW17" s="41">
        <v>347965.33</v>
      </c>
      <c r="AX17" s="41">
        <v>0</v>
      </c>
      <c r="AY17" s="64">
        <v>0</v>
      </c>
      <c r="AZ17" s="64">
        <v>0</v>
      </c>
      <c r="BA17" s="77">
        <v>294674.72</v>
      </c>
      <c r="BB17" s="77">
        <v>0</v>
      </c>
      <c r="BC17" s="64">
        <v>0</v>
      </c>
      <c r="BD17" s="64">
        <v>0</v>
      </c>
      <c r="BE17" s="77">
        <v>211315.93</v>
      </c>
      <c r="BF17" s="77">
        <v>0</v>
      </c>
      <c r="BG17" s="64">
        <v>0</v>
      </c>
      <c r="BH17" s="64">
        <v>0</v>
      </c>
      <c r="BI17" s="5">
        <v>0</v>
      </c>
      <c r="BJ17" s="5">
        <v>0</v>
      </c>
      <c r="BK17" s="64">
        <v>0</v>
      </c>
      <c r="BL17" s="64">
        <v>0</v>
      </c>
      <c r="BM17" s="101">
        <f>Кредиторская!BP17</f>
        <v>8031288.5</v>
      </c>
      <c r="BN17" s="101">
        <f>Кредиторская!BQ17</f>
        <v>0</v>
      </c>
      <c r="BO17" s="101">
        <f>Кредиторская!BR17</f>
        <v>0</v>
      </c>
      <c r="BP17" s="101">
        <f>Кредиторская!BS17</f>
        <v>0</v>
      </c>
    </row>
    <row r="18" spans="1:68" s="102" customFormat="1" ht="57" customHeight="1">
      <c r="A18" s="106" t="s">
        <v>70</v>
      </c>
      <c r="B18" s="25">
        <v>220</v>
      </c>
      <c r="C18" s="26" t="s">
        <v>69</v>
      </c>
      <c r="D18" s="101" t="e">
        <f>Дебиторская!#REF!</f>
        <v>#REF!</v>
      </c>
      <c r="E18" s="101" t="e">
        <f>Дебиторская!#REF!</f>
        <v>#REF!</v>
      </c>
      <c r="F18" s="101" t="e">
        <f>Дебиторская!#REF!</f>
        <v>#REF!</v>
      </c>
      <c r="G18" s="101" t="e">
        <f>Дебиторская!#REF!</f>
        <v>#REF!</v>
      </c>
      <c r="H18" s="101" t="e">
        <f>Дебиторская!#REF!</f>
        <v>#REF!</v>
      </c>
      <c r="I18" s="101" t="e">
        <f>Дебиторская!#REF!</f>
        <v>#REF!</v>
      </c>
      <c r="J18" s="101" t="e">
        <f>Дебиторская!#REF!</f>
        <v>#REF!</v>
      </c>
      <c r="K18" s="101" t="e">
        <f>Дебиторская!#REF!</f>
        <v>#REF!</v>
      </c>
      <c r="L18" s="101" t="e">
        <f>Дебиторская!#REF!</f>
        <v>#REF!</v>
      </c>
      <c r="M18" s="101" t="e">
        <f>Дебиторская!#REF!</f>
        <v>#REF!</v>
      </c>
      <c r="N18" s="101" t="e">
        <f>Дебиторская!#REF!</f>
        <v>#REF!</v>
      </c>
      <c r="O18" s="101" t="e">
        <f>Дебиторская!#REF!</f>
        <v>#REF!</v>
      </c>
      <c r="P18" s="101">
        <f>P19+P20+P21+P22+P23+P25</f>
        <v>42216.55</v>
      </c>
      <c r="Q18" s="101">
        <f aca="true" t="shared" si="2" ref="Q18:AE18">Q19+Q20+Q21+Q22+Q23+Q25</f>
        <v>0</v>
      </c>
      <c r="R18" s="101">
        <f t="shared" si="2"/>
        <v>0</v>
      </c>
      <c r="S18" s="101">
        <f t="shared" si="2"/>
        <v>0</v>
      </c>
      <c r="T18" s="101">
        <f t="shared" si="2"/>
        <v>69537.7</v>
      </c>
      <c r="U18" s="101">
        <f t="shared" si="2"/>
        <v>0</v>
      </c>
      <c r="V18" s="101">
        <f t="shared" si="2"/>
        <v>0</v>
      </c>
      <c r="W18" s="101">
        <f t="shared" si="2"/>
        <v>0</v>
      </c>
      <c r="X18" s="101">
        <f t="shared" si="2"/>
        <v>30136.54</v>
      </c>
      <c r="Y18" s="101">
        <f t="shared" si="2"/>
        <v>0</v>
      </c>
      <c r="Z18" s="101">
        <f t="shared" si="2"/>
        <v>0</v>
      </c>
      <c r="AA18" s="101">
        <f t="shared" si="2"/>
        <v>0</v>
      </c>
      <c r="AB18" s="101">
        <f t="shared" si="2"/>
        <v>0</v>
      </c>
      <c r="AC18" s="101">
        <f t="shared" si="2"/>
        <v>0</v>
      </c>
      <c r="AD18" s="101">
        <f t="shared" si="2"/>
        <v>0</v>
      </c>
      <c r="AE18" s="101">
        <f t="shared" si="2"/>
        <v>0</v>
      </c>
      <c r="AF18" s="101">
        <f>Дебиторская!BP18</f>
        <v>1402578.13</v>
      </c>
      <c r="AG18" s="101">
        <f>Дебиторская!BQ18</f>
        <v>0</v>
      </c>
      <c r="AH18" s="101">
        <f>Дебиторская!BR18</f>
        <v>0</v>
      </c>
      <c r="AI18" s="101">
        <f>Дебиторская!BS18</f>
        <v>0</v>
      </c>
      <c r="AJ18" s="123"/>
      <c r="AK18" s="101" t="e">
        <f>Кредиторская!#REF!</f>
        <v>#REF!</v>
      </c>
      <c r="AL18" s="101" t="e">
        <f>Кредиторская!#REF!</f>
        <v>#REF!</v>
      </c>
      <c r="AM18" s="101" t="e">
        <f>Кредиторская!#REF!</f>
        <v>#REF!</v>
      </c>
      <c r="AN18" s="101" t="e">
        <f>Кредиторская!#REF!</f>
        <v>#REF!</v>
      </c>
      <c r="AO18" s="101" t="e">
        <f>Кредиторская!#REF!</f>
        <v>#REF!</v>
      </c>
      <c r="AP18" s="101" t="e">
        <f>Кредиторская!#REF!</f>
        <v>#REF!</v>
      </c>
      <c r="AQ18" s="101" t="e">
        <f>Кредиторская!#REF!</f>
        <v>#REF!</v>
      </c>
      <c r="AR18" s="101" t="e">
        <f>Кредиторская!#REF!</f>
        <v>#REF!</v>
      </c>
      <c r="AS18" s="101" t="e">
        <f>Кредиторская!#REF!</f>
        <v>#REF!</v>
      </c>
      <c r="AT18" s="101" t="e">
        <f>Кредиторская!#REF!</f>
        <v>#REF!</v>
      </c>
      <c r="AU18" s="101" t="e">
        <f>Кредиторская!#REF!</f>
        <v>#REF!</v>
      </c>
      <c r="AV18" s="101" t="e">
        <f>Кредиторская!#REF!</f>
        <v>#REF!</v>
      </c>
      <c r="AW18" s="101">
        <f>AW19+AW20+AW21+AW22+AW23+AW25</f>
        <v>815056.4</v>
      </c>
      <c r="AX18" s="101">
        <f aca="true" t="shared" si="3" ref="AX18:BL18">AX19+AX20+AX21+AX22+AX23+AX25</f>
        <v>0</v>
      </c>
      <c r="AY18" s="101">
        <f t="shared" si="3"/>
        <v>0</v>
      </c>
      <c r="AZ18" s="101">
        <f t="shared" si="3"/>
        <v>0</v>
      </c>
      <c r="BA18" s="101">
        <f t="shared" si="3"/>
        <v>151638.4</v>
      </c>
      <c r="BB18" s="101">
        <f t="shared" si="3"/>
        <v>0</v>
      </c>
      <c r="BC18" s="101">
        <f t="shared" si="3"/>
        <v>0</v>
      </c>
      <c r="BD18" s="101">
        <f t="shared" si="3"/>
        <v>0</v>
      </c>
      <c r="BE18" s="101">
        <f t="shared" si="3"/>
        <v>36806.58</v>
      </c>
      <c r="BF18" s="101">
        <f t="shared" si="3"/>
        <v>0</v>
      </c>
      <c r="BG18" s="101">
        <f t="shared" si="3"/>
        <v>0</v>
      </c>
      <c r="BH18" s="101">
        <f t="shared" si="3"/>
        <v>0</v>
      </c>
      <c r="BI18" s="101">
        <f t="shared" si="3"/>
        <v>0</v>
      </c>
      <c r="BJ18" s="101">
        <f t="shared" si="3"/>
        <v>0</v>
      </c>
      <c r="BK18" s="101">
        <f t="shared" si="3"/>
        <v>0</v>
      </c>
      <c r="BL18" s="101">
        <f t="shared" si="3"/>
        <v>0</v>
      </c>
      <c r="BM18" s="101">
        <f>Кредиторская!BP18</f>
        <v>13449824.069999998</v>
      </c>
      <c r="BN18" s="101">
        <f>Кредиторская!BQ18</f>
        <v>0</v>
      </c>
      <c r="BO18" s="101">
        <f>Кредиторская!BR18</f>
        <v>0</v>
      </c>
      <c r="BP18" s="101">
        <f>Кредиторская!BS18</f>
        <v>0</v>
      </c>
    </row>
    <row r="19" spans="1:68" s="18" customFormat="1" ht="25.5" customHeight="1">
      <c r="A19" s="29" t="s">
        <v>68</v>
      </c>
      <c r="B19" s="25">
        <v>221</v>
      </c>
      <c r="C19" s="26" t="s">
        <v>67</v>
      </c>
      <c r="D19" s="101" t="e">
        <f>Дебиторская!#REF!</f>
        <v>#REF!</v>
      </c>
      <c r="E19" s="101" t="e">
        <f>Дебиторская!#REF!</f>
        <v>#REF!</v>
      </c>
      <c r="F19" s="101" t="e">
        <f>Дебиторская!#REF!</f>
        <v>#REF!</v>
      </c>
      <c r="G19" s="101" t="e">
        <f>Дебиторская!#REF!</f>
        <v>#REF!</v>
      </c>
      <c r="H19" s="101" t="e">
        <f>Дебиторская!#REF!</f>
        <v>#REF!</v>
      </c>
      <c r="I19" s="101" t="e">
        <f>Дебиторская!#REF!</f>
        <v>#REF!</v>
      </c>
      <c r="J19" s="101" t="e">
        <f>Дебиторская!#REF!</f>
        <v>#REF!</v>
      </c>
      <c r="K19" s="101" t="e">
        <f>Дебиторская!#REF!</f>
        <v>#REF!</v>
      </c>
      <c r="L19" s="101" t="e">
        <f>Дебиторская!#REF!</f>
        <v>#REF!</v>
      </c>
      <c r="M19" s="101" t="e">
        <f>Дебиторская!#REF!</f>
        <v>#REF!</v>
      </c>
      <c r="N19" s="101" t="e">
        <f>Дебиторская!#REF!</f>
        <v>#REF!</v>
      </c>
      <c r="O19" s="101" t="e">
        <f>Дебиторская!#REF!</f>
        <v>#REF!</v>
      </c>
      <c r="P19" s="41">
        <v>17542.44</v>
      </c>
      <c r="Q19" s="41">
        <v>0</v>
      </c>
      <c r="R19" s="64">
        <v>0</v>
      </c>
      <c r="S19" s="64">
        <v>0</v>
      </c>
      <c r="T19" s="60">
        <v>0</v>
      </c>
      <c r="U19" s="60">
        <v>0</v>
      </c>
      <c r="V19" s="64">
        <v>0</v>
      </c>
      <c r="W19" s="64">
        <v>0</v>
      </c>
      <c r="X19" s="77">
        <v>1449.54</v>
      </c>
      <c r="Y19" s="77">
        <v>0</v>
      </c>
      <c r="Z19" s="64">
        <v>0</v>
      </c>
      <c r="AA19" s="64">
        <v>0</v>
      </c>
      <c r="AB19" s="5">
        <v>0</v>
      </c>
      <c r="AC19" s="5">
        <v>0</v>
      </c>
      <c r="AD19" s="64">
        <v>0</v>
      </c>
      <c r="AE19" s="64">
        <v>0</v>
      </c>
      <c r="AF19" s="101">
        <f>Дебиторская!BP19</f>
        <v>413308.76</v>
      </c>
      <c r="AG19" s="101">
        <f>Дебиторская!BQ19</f>
        <v>0</v>
      </c>
      <c r="AH19" s="101">
        <f>Дебиторская!BR19</f>
        <v>0</v>
      </c>
      <c r="AI19" s="101">
        <f>Дебиторская!BS19</f>
        <v>0</v>
      </c>
      <c r="AJ19" s="123"/>
      <c r="AK19" s="101" t="e">
        <f>Кредиторская!#REF!</f>
        <v>#REF!</v>
      </c>
      <c r="AL19" s="101" t="e">
        <f>Кредиторская!#REF!</f>
        <v>#REF!</v>
      </c>
      <c r="AM19" s="101" t="e">
        <f>Кредиторская!#REF!</f>
        <v>#REF!</v>
      </c>
      <c r="AN19" s="101" t="e">
        <f>Кредиторская!#REF!</f>
        <v>#REF!</v>
      </c>
      <c r="AO19" s="101" t="e">
        <f>Кредиторская!#REF!</f>
        <v>#REF!</v>
      </c>
      <c r="AP19" s="101" t="e">
        <f>Кредиторская!#REF!</f>
        <v>#REF!</v>
      </c>
      <c r="AQ19" s="101" t="e">
        <f>Кредиторская!#REF!</f>
        <v>#REF!</v>
      </c>
      <c r="AR19" s="101" t="e">
        <f>Кредиторская!#REF!</f>
        <v>#REF!</v>
      </c>
      <c r="AS19" s="101" t="e">
        <f>Кредиторская!#REF!</f>
        <v>#REF!</v>
      </c>
      <c r="AT19" s="101" t="e">
        <f>Кредиторская!#REF!</f>
        <v>#REF!</v>
      </c>
      <c r="AU19" s="101" t="e">
        <f>Кредиторская!#REF!</f>
        <v>#REF!</v>
      </c>
      <c r="AV19" s="101" t="e">
        <f>Кредиторская!#REF!</f>
        <v>#REF!</v>
      </c>
      <c r="AW19" s="41">
        <v>3000</v>
      </c>
      <c r="AX19" s="41">
        <v>0</v>
      </c>
      <c r="AY19" s="64">
        <v>0</v>
      </c>
      <c r="AZ19" s="64">
        <v>0</v>
      </c>
      <c r="BA19" s="77">
        <v>391.4</v>
      </c>
      <c r="BB19" s="77">
        <v>0</v>
      </c>
      <c r="BC19" s="64">
        <v>0</v>
      </c>
      <c r="BD19" s="64">
        <v>0</v>
      </c>
      <c r="BE19" s="77">
        <v>548.54</v>
      </c>
      <c r="BF19" s="77">
        <v>0</v>
      </c>
      <c r="BG19" s="64">
        <v>0</v>
      </c>
      <c r="BH19" s="64">
        <v>0</v>
      </c>
      <c r="BI19" s="5">
        <v>0</v>
      </c>
      <c r="BJ19" s="5">
        <v>0</v>
      </c>
      <c r="BK19" s="64">
        <v>0</v>
      </c>
      <c r="BL19" s="64">
        <v>0</v>
      </c>
      <c r="BM19" s="101">
        <f>Кредиторская!BP19</f>
        <v>34722.81</v>
      </c>
      <c r="BN19" s="101">
        <f>Кредиторская!BQ19</f>
        <v>0</v>
      </c>
      <c r="BO19" s="101">
        <f>Кредиторская!BR19</f>
        <v>0</v>
      </c>
      <c r="BP19" s="101">
        <f>Кредиторская!BS19</f>
        <v>0</v>
      </c>
    </row>
    <row r="20" spans="1:68" s="18" customFormat="1" ht="25.5" customHeight="1">
      <c r="A20" s="29" t="s">
        <v>66</v>
      </c>
      <c r="B20" s="25" t="s">
        <v>65</v>
      </c>
      <c r="C20" s="26" t="s">
        <v>64</v>
      </c>
      <c r="D20" s="101" t="e">
        <f>Дебиторская!#REF!</f>
        <v>#REF!</v>
      </c>
      <c r="E20" s="101" t="e">
        <f>Дебиторская!#REF!</f>
        <v>#REF!</v>
      </c>
      <c r="F20" s="101" t="e">
        <f>Дебиторская!#REF!</f>
        <v>#REF!</v>
      </c>
      <c r="G20" s="101" t="e">
        <f>Дебиторская!#REF!</f>
        <v>#REF!</v>
      </c>
      <c r="H20" s="101" t="e">
        <f>Дебиторская!#REF!</f>
        <v>#REF!</v>
      </c>
      <c r="I20" s="101" t="e">
        <f>Дебиторская!#REF!</f>
        <v>#REF!</v>
      </c>
      <c r="J20" s="101" t="e">
        <f>Дебиторская!#REF!</f>
        <v>#REF!</v>
      </c>
      <c r="K20" s="101" t="e">
        <f>Дебиторская!#REF!</f>
        <v>#REF!</v>
      </c>
      <c r="L20" s="101" t="e">
        <f>Дебиторская!#REF!</f>
        <v>#REF!</v>
      </c>
      <c r="M20" s="101" t="e">
        <f>Дебиторская!#REF!</f>
        <v>#REF!</v>
      </c>
      <c r="N20" s="101" t="e">
        <f>Дебиторская!#REF!</f>
        <v>#REF!</v>
      </c>
      <c r="O20" s="101" t="e">
        <f>Дебиторская!#REF!</f>
        <v>#REF!</v>
      </c>
      <c r="P20" s="41">
        <v>0</v>
      </c>
      <c r="Q20" s="41">
        <v>0</v>
      </c>
      <c r="R20" s="64">
        <v>0</v>
      </c>
      <c r="S20" s="64">
        <v>0</v>
      </c>
      <c r="T20" s="60">
        <v>0</v>
      </c>
      <c r="U20" s="60">
        <v>0</v>
      </c>
      <c r="V20" s="64">
        <v>0</v>
      </c>
      <c r="W20" s="64">
        <v>0</v>
      </c>
      <c r="X20" s="77">
        <v>28687</v>
      </c>
      <c r="Y20" s="77">
        <v>0</v>
      </c>
      <c r="Z20" s="64">
        <v>0</v>
      </c>
      <c r="AA20" s="64">
        <v>0</v>
      </c>
      <c r="AB20" s="5">
        <v>0</v>
      </c>
      <c r="AC20" s="5">
        <v>0</v>
      </c>
      <c r="AD20" s="64">
        <v>0</v>
      </c>
      <c r="AE20" s="64">
        <v>0</v>
      </c>
      <c r="AF20" s="101">
        <f>Дебиторская!BP20</f>
        <v>0</v>
      </c>
      <c r="AG20" s="101">
        <f>Дебиторская!BQ20</f>
        <v>0</v>
      </c>
      <c r="AH20" s="101">
        <f>Дебиторская!BR20</f>
        <v>0</v>
      </c>
      <c r="AI20" s="101">
        <f>Дебиторская!BS20</f>
        <v>0</v>
      </c>
      <c r="AJ20" s="123"/>
      <c r="AK20" s="101" t="e">
        <f>Кредиторская!#REF!</f>
        <v>#REF!</v>
      </c>
      <c r="AL20" s="101" t="e">
        <f>Кредиторская!#REF!</f>
        <v>#REF!</v>
      </c>
      <c r="AM20" s="101" t="e">
        <f>Кредиторская!#REF!</f>
        <v>#REF!</v>
      </c>
      <c r="AN20" s="101" t="e">
        <f>Кредиторская!#REF!</f>
        <v>#REF!</v>
      </c>
      <c r="AO20" s="101" t="e">
        <f>Кредиторская!#REF!</f>
        <v>#REF!</v>
      </c>
      <c r="AP20" s="101" t="e">
        <f>Кредиторская!#REF!</f>
        <v>#REF!</v>
      </c>
      <c r="AQ20" s="101" t="e">
        <f>Кредиторская!#REF!</f>
        <v>#REF!</v>
      </c>
      <c r="AR20" s="101" t="e">
        <f>Кредиторская!#REF!</f>
        <v>#REF!</v>
      </c>
      <c r="AS20" s="101" t="e">
        <f>Кредиторская!#REF!</f>
        <v>#REF!</v>
      </c>
      <c r="AT20" s="101" t="e">
        <f>Кредиторская!#REF!</f>
        <v>#REF!</v>
      </c>
      <c r="AU20" s="101" t="e">
        <f>Кредиторская!#REF!</f>
        <v>#REF!</v>
      </c>
      <c r="AV20" s="101" t="e">
        <f>Кредиторская!#REF!</f>
        <v>#REF!</v>
      </c>
      <c r="AW20" s="41">
        <v>3923.2</v>
      </c>
      <c r="AX20" s="41">
        <v>0</v>
      </c>
      <c r="AY20" s="64">
        <v>0</v>
      </c>
      <c r="AZ20" s="64">
        <v>0</v>
      </c>
      <c r="BA20" s="77">
        <v>0</v>
      </c>
      <c r="BB20" s="77">
        <v>0</v>
      </c>
      <c r="BC20" s="64">
        <v>0</v>
      </c>
      <c r="BD20" s="64">
        <v>0</v>
      </c>
      <c r="BE20" s="77">
        <v>0</v>
      </c>
      <c r="BF20" s="77">
        <v>0</v>
      </c>
      <c r="BG20" s="64">
        <v>0</v>
      </c>
      <c r="BH20" s="64">
        <v>0</v>
      </c>
      <c r="BI20" s="5">
        <v>0</v>
      </c>
      <c r="BJ20" s="5">
        <v>0</v>
      </c>
      <c r="BK20" s="64">
        <v>0</v>
      </c>
      <c r="BL20" s="64">
        <v>0</v>
      </c>
      <c r="BM20" s="101">
        <f>Кредиторская!BP20</f>
        <v>0</v>
      </c>
      <c r="BN20" s="101">
        <f>Кредиторская!BQ20</f>
        <v>0</v>
      </c>
      <c r="BO20" s="101">
        <f>Кредиторская!BR20</f>
        <v>0</v>
      </c>
      <c r="BP20" s="101">
        <f>Кредиторская!BS20</f>
        <v>0</v>
      </c>
    </row>
    <row r="21" spans="1:68" s="18" customFormat="1" ht="25.5" customHeight="1">
      <c r="A21" s="29" t="s">
        <v>63</v>
      </c>
      <c r="B21" s="25">
        <v>223</v>
      </c>
      <c r="C21" s="26" t="s">
        <v>62</v>
      </c>
      <c r="D21" s="101" t="e">
        <f>Дебиторская!#REF!</f>
        <v>#REF!</v>
      </c>
      <c r="E21" s="101" t="e">
        <f>Дебиторская!#REF!</f>
        <v>#REF!</v>
      </c>
      <c r="F21" s="101" t="e">
        <f>Дебиторская!#REF!</f>
        <v>#REF!</v>
      </c>
      <c r="G21" s="101" t="e">
        <f>Дебиторская!#REF!</f>
        <v>#REF!</v>
      </c>
      <c r="H21" s="101" t="e">
        <f>Дебиторская!#REF!</f>
        <v>#REF!</v>
      </c>
      <c r="I21" s="101" t="e">
        <f>Дебиторская!#REF!</f>
        <v>#REF!</v>
      </c>
      <c r="J21" s="101" t="e">
        <f>Дебиторская!#REF!</f>
        <v>#REF!</v>
      </c>
      <c r="K21" s="101" t="e">
        <f>Дебиторская!#REF!</f>
        <v>#REF!</v>
      </c>
      <c r="L21" s="101" t="e">
        <f>Дебиторская!#REF!</f>
        <v>#REF!</v>
      </c>
      <c r="M21" s="101" t="e">
        <f>Дебиторская!#REF!</f>
        <v>#REF!</v>
      </c>
      <c r="N21" s="101" t="e">
        <f>Дебиторская!#REF!</f>
        <v>#REF!</v>
      </c>
      <c r="O21" s="101" t="e">
        <f>Дебиторская!#REF!</f>
        <v>#REF!</v>
      </c>
      <c r="P21" s="41">
        <v>4560.11</v>
      </c>
      <c r="Q21" s="41">
        <v>0</v>
      </c>
      <c r="R21" s="64">
        <v>0</v>
      </c>
      <c r="S21" s="64">
        <v>0</v>
      </c>
      <c r="T21" s="60">
        <v>0</v>
      </c>
      <c r="U21" s="60">
        <v>0</v>
      </c>
      <c r="V21" s="64">
        <v>0</v>
      </c>
      <c r="W21" s="64">
        <v>0</v>
      </c>
      <c r="X21" s="77">
        <v>0</v>
      </c>
      <c r="Y21" s="77">
        <v>0</v>
      </c>
      <c r="Z21" s="64">
        <v>0</v>
      </c>
      <c r="AA21" s="64">
        <v>0</v>
      </c>
      <c r="AB21" s="5">
        <v>0</v>
      </c>
      <c r="AC21" s="5">
        <v>0</v>
      </c>
      <c r="AD21" s="64">
        <v>0</v>
      </c>
      <c r="AE21" s="64">
        <v>0</v>
      </c>
      <c r="AF21" s="101">
        <f>Дебиторская!BP21</f>
        <v>975769.37</v>
      </c>
      <c r="AG21" s="101">
        <f>Дебиторская!BQ21</f>
        <v>0</v>
      </c>
      <c r="AH21" s="101">
        <f>Дебиторская!BR21</f>
        <v>0</v>
      </c>
      <c r="AI21" s="101">
        <f>Дебиторская!BS21</f>
        <v>0</v>
      </c>
      <c r="AJ21" s="123"/>
      <c r="AK21" s="101" t="e">
        <f>Кредиторская!#REF!</f>
        <v>#REF!</v>
      </c>
      <c r="AL21" s="101" t="e">
        <f>Кредиторская!#REF!</f>
        <v>#REF!</v>
      </c>
      <c r="AM21" s="101" t="e">
        <f>Кредиторская!#REF!</f>
        <v>#REF!</v>
      </c>
      <c r="AN21" s="101" t="e">
        <f>Кредиторская!#REF!</f>
        <v>#REF!</v>
      </c>
      <c r="AO21" s="101" t="e">
        <f>Кредиторская!#REF!</f>
        <v>#REF!</v>
      </c>
      <c r="AP21" s="101" t="e">
        <f>Кредиторская!#REF!</f>
        <v>#REF!</v>
      </c>
      <c r="AQ21" s="101" t="e">
        <f>Кредиторская!#REF!</f>
        <v>#REF!</v>
      </c>
      <c r="AR21" s="101" t="e">
        <f>Кредиторская!#REF!</f>
        <v>#REF!</v>
      </c>
      <c r="AS21" s="101" t="e">
        <f>Кредиторская!#REF!</f>
        <v>#REF!</v>
      </c>
      <c r="AT21" s="101" t="e">
        <f>Кредиторская!#REF!</f>
        <v>#REF!</v>
      </c>
      <c r="AU21" s="101" t="e">
        <f>Кредиторская!#REF!</f>
        <v>#REF!</v>
      </c>
      <c r="AV21" s="101" t="e">
        <f>Кредиторская!#REF!</f>
        <v>#REF!</v>
      </c>
      <c r="AW21" s="41">
        <v>9606.21</v>
      </c>
      <c r="AX21" s="41">
        <v>0</v>
      </c>
      <c r="AY21" s="64">
        <v>0</v>
      </c>
      <c r="AZ21" s="64">
        <v>0</v>
      </c>
      <c r="BA21" s="77">
        <v>0</v>
      </c>
      <c r="BB21" s="77">
        <v>0</v>
      </c>
      <c r="BC21" s="64">
        <v>0</v>
      </c>
      <c r="BD21" s="64">
        <v>0</v>
      </c>
      <c r="BE21" s="77">
        <v>0</v>
      </c>
      <c r="BF21" s="77">
        <v>0</v>
      </c>
      <c r="BG21" s="64">
        <v>0</v>
      </c>
      <c r="BH21" s="64">
        <v>0</v>
      </c>
      <c r="BI21" s="5">
        <v>0</v>
      </c>
      <c r="BJ21" s="5">
        <v>0</v>
      </c>
      <c r="BK21" s="64">
        <v>0</v>
      </c>
      <c r="BL21" s="64">
        <v>0</v>
      </c>
      <c r="BM21" s="101">
        <f>Кредиторская!BP21</f>
        <v>0</v>
      </c>
      <c r="BN21" s="101">
        <f>Кредиторская!BQ21</f>
        <v>0</v>
      </c>
      <c r="BO21" s="101">
        <f>Кредиторская!BR21</f>
        <v>0</v>
      </c>
      <c r="BP21" s="101">
        <f>Кредиторская!BS21</f>
        <v>0</v>
      </c>
    </row>
    <row r="22" spans="1:68" s="18" customFormat="1" ht="40.5" customHeight="1">
      <c r="A22" s="29" t="s">
        <v>61</v>
      </c>
      <c r="B22" s="25" t="s">
        <v>60</v>
      </c>
      <c r="C22" s="26" t="s">
        <v>59</v>
      </c>
      <c r="D22" s="101" t="e">
        <f>Дебиторская!#REF!</f>
        <v>#REF!</v>
      </c>
      <c r="E22" s="101" t="e">
        <f>Дебиторская!#REF!</f>
        <v>#REF!</v>
      </c>
      <c r="F22" s="101" t="e">
        <f>Дебиторская!#REF!</f>
        <v>#REF!</v>
      </c>
      <c r="G22" s="101" t="e">
        <f>Дебиторская!#REF!</f>
        <v>#REF!</v>
      </c>
      <c r="H22" s="101" t="e">
        <f>Дебиторская!#REF!</f>
        <v>#REF!</v>
      </c>
      <c r="I22" s="101" t="e">
        <f>Дебиторская!#REF!</f>
        <v>#REF!</v>
      </c>
      <c r="J22" s="101" t="e">
        <f>Дебиторская!#REF!</f>
        <v>#REF!</v>
      </c>
      <c r="K22" s="101" t="e">
        <f>Дебиторская!#REF!</f>
        <v>#REF!</v>
      </c>
      <c r="L22" s="101" t="e">
        <f>Дебиторская!#REF!</f>
        <v>#REF!</v>
      </c>
      <c r="M22" s="101" t="e">
        <f>Дебиторская!#REF!</f>
        <v>#REF!</v>
      </c>
      <c r="N22" s="101" t="e">
        <f>Дебиторская!#REF!</f>
        <v>#REF!</v>
      </c>
      <c r="O22" s="101" t="e">
        <f>Дебиторская!#REF!</f>
        <v>#REF!</v>
      </c>
      <c r="P22" s="41">
        <v>0</v>
      </c>
      <c r="Q22" s="41">
        <v>0</v>
      </c>
      <c r="R22" s="64">
        <v>0</v>
      </c>
      <c r="S22" s="64">
        <v>0</v>
      </c>
      <c r="T22" s="60">
        <v>0</v>
      </c>
      <c r="U22" s="60">
        <v>0</v>
      </c>
      <c r="V22" s="64">
        <v>0</v>
      </c>
      <c r="W22" s="64">
        <v>0</v>
      </c>
      <c r="X22" s="77">
        <v>0</v>
      </c>
      <c r="Y22" s="77">
        <v>0</v>
      </c>
      <c r="Z22" s="64">
        <v>0</v>
      </c>
      <c r="AA22" s="64">
        <v>0</v>
      </c>
      <c r="AB22" s="5">
        <v>0</v>
      </c>
      <c r="AC22" s="5">
        <v>0</v>
      </c>
      <c r="AD22" s="64">
        <v>0</v>
      </c>
      <c r="AE22" s="64">
        <v>0</v>
      </c>
      <c r="AF22" s="101">
        <f>Дебиторская!BP22</f>
        <v>0</v>
      </c>
      <c r="AG22" s="101">
        <f>Дебиторская!BQ22</f>
        <v>0</v>
      </c>
      <c r="AH22" s="101">
        <f>Дебиторская!BR22</f>
        <v>0</v>
      </c>
      <c r="AI22" s="101">
        <f>Дебиторская!BS22</f>
        <v>0</v>
      </c>
      <c r="AJ22" s="123"/>
      <c r="AK22" s="101" t="e">
        <f>Кредиторская!#REF!</f>
        <v>#REF!</v>
      </c>
      <c r="AL22" s="101" t="e">
        <f>Кредиторская!#REF!</f>
        <v>#REF!</v>
      </c>
      <c r="AM22" s="101" t="e">
        <f>Кредиторская!#REF!</f>
        <v>#REF!</v>
      </c>
      <c r="AN22" s="101" t="e">
        <f>Кредиторская!#REF!</f>
        <v>#REF!</v>
      </c>
      <c r="AO22" s="101" t="e">
        <f>Кредиторская!#REF!</f>
        <v>#REF!</v>
      </c>
      <c r="AP22" s="101" t="e">
        <f>Кредиторская!#REF!</f>
        <v>#REF!</v>
      </c>
      <c r="AQ22" s="101" t="e">
        <f>Кредиторская!#REF!</f>
        <v>#REF!</v>
      </c>
      <c r="AR22" s="101" t="e">
        <f>Кредиторская!#REF!</f>
        <v>#REF!</v>
      </c>
      <c r="AS22" s="101" t="e">
        <f>Кредиторская!#REF!</f>
        <v>#REF!</v>
      </c>
      <c r="AT22" s="101" t="e">
        <f>Кредиторская!#REF!</f>
        <v>#REF!</v>
      </c>
      <c r="AU22" s="101" t="e">
        <f>Кредиторская!#REF!</f>
        <v>#REF!</v>
      </c>
      <c r="AV22" s="101" t="e">
        <f>Кредиторская!#REF!</f>
        <v>#REF!</v>
      </c>
      <c r="AW22" s="41">
        <v>0</v>
      </c>
      <c r="AX22" s="41">
        <v>0</v>
      </c>
      <c r="AY22" s="64">
        <v>0</v>
      </c>
      <c r="AZ22" s="64">
        <v>0</v>
      </c>
      <c r="BA22" s="77">
        <v>0</v>
      </c>
      <c r="BB22" s="77">
        <v>0</v>
      </c>
      <c r="BC22" s="64">
        <v>0</v>
      </c>
      <c r="BD22" s="64">
        <v>0</v>
      </c>
      <c r="BE22" s="77">
        <v>0</v>
      </c>
      <c r="BF22" s="77">
        <v>0</v>
      </c>
      <c r="BG22" s="64">
        <v>0</v>
      </c>
      <c r="BH22" s="64">
        <v>0</v>
      </c>
      <c r="BI22" s="5">
        <v>0</v>
      </c>
      <c r="BJ22" s="5">
        <v>0</v>
      </c>
      <c r="BK22" s="64">
        <v>0</v>
      </c>
      <c r="BL22" s="64">
        <v>0</v>
      </c>
      <c r="BM22" s="101">
        <f>Кредиторская!BP22</f>
        <v>61435</v>
      </c>
      <c r="BN22" s="101">
        <f>Кредиторская!BQ22</f>
        <v>0</v>
      </c>
      <c r="BO22" s="101">
        <f>Кредиторская!BR22</f>
        <v>0</v>
      </c>
      <c r="BP22" s="101">
        <f>Кредиторская!BS22</f>
        <v>0</v>
      </c>
    </row>
    <row r="23" spans="1:68" s="18" customFormat="1" ht="43.5" customHeight="1">
      <c r="A23" s="29" t="s">
        <v>58</v>
      </c>
      <c r="B23" s="25">
        <v>225</v>
      </c>
      <c r="C23" s="26" t="s">
        <v>57</v>
      </c>
      <c r="D23" s="101" t="e">
        <f>Дебиторская!#REF!</f>
        <v>#REF!</v>
      </c>
      <c r="E23" s="101" t="e">
        <f>Дебиторская!#REF!</f>
        <v>#REF!</v>
      </c>
      <c r="F23" s="101" t="e">
        <f>Дебиторская!#REF!</f>
        <v>#REF!</v>
      </c>
      <c r="G23" s="101" t="e">
        <f>Дебиторская!#REF!</f>
        <v>#REF!</v>
      </c>
      <c r="H23" s="101" t="e">
        <f>Дебиторская!#REF!</f>
        <v>#REF!</v>
      </c>
      <c r="I23" s="101" t="e">
        <f>Дебиторская!#REF!</f>
        <v>#REF!</v>
      </c>
      <c r="J23" s="101" t="e">
        <f>Дебиторская!#REF!</f>
        <v>#REF!</v>
      </c>
      <c r="K23" s="101" t="e">
        <f>Дебиторская!#REF!</f>
        <v>#REF!</v>
      </c>
      <c r="L23" s="101" t="e">
        <f>Дебиторская!#REF!</f>
        <v>#REF!</v>
      </c>
      <c r="M23" s="101" t="e">
        <f>Дебиторская!#REF!</f>
        <v>#REF!</v>
      </c>
      <c r="N23" s="101" t="e">
        <f>Дебиторская!#REF!</f>
        <v>#REF!</v>
      </c>
      <c r="O23" s="101" t="e">
        <f>Дебиторская!#REF!</f>
        <v>#REF!</v>
      </c>
      <c r="P23" s="41">
        <v>0</v>
      </c>
      <c r="Q23" s="41">
        <v>0</v>
      </c>
      <c r="R23" s="64">
        <v>0</v>
      </c>
      <c r="S23" s="64">
        <v>0</v>
      </c>
      <c r="T23" s="60">
        <v>0</v>
      </c>
      <c r="U23" s="60">
        <v>0</v>
      </c>
      <c r="V23" s="64">
        <v>0</v>
      </c>
      <c r="W23" s="64">
        <v>0</v>
      </c>
      <c r="X23" s="77">
        <v>0</v>
      </c>
      <c r="Y23" s="77">
        <v>0</v>
      </c>
      <c r="Z23" s="64">
        <v>0</v>
      </c>
      <c r="AA23" s="64">
        <v>0</v>
      </c>
      <c r="AB23" s="5">
        <v>0</v>
      </c>
      <c r="AC23" s="5">
        <v>0</v>
      </c>
      <c r="AD23" s="64">
        <v>0</v>
      </c>
      <c r="AE23" s="64">
        <v>0</v>
      </c>
      <c r="AF23" s="101">
        <f>Дебиторская!BP23</f>
        <v>0</v>
      </c>
      <c r="AG23" s="101">
        <f>Дебиторская!BQ23</f>
        <v>0</v>
      </c>
      <c r="AH23" s="101">
        <f>Дебиторская!BR23</f>
        <v>0</v>
      </c>
      <c r="AI23" s="101">
        <f>Дебиторская!BS23</f>
        <v>0</v>
      </c>
      <c r="AJ23" s="123"/>
      <c r="AK23" s="101" t="e">
        <f>Кредиторская!#REF!</f>
        <v>#REF!</v>
      </c>
      <c r="AL23" s="101" t="e">
        <f>Кредиторская!#REF!</f>
        <v>#REF!</v>
      </c>
      <c r="AM23" s="101" t="e">
        <f>Кредиторская!#REF!</f>
        <v>#REF!</v>
      </c>
      <c r="AN23" s="101" t="e">
        <f>Кредиторская!#REF!</f>
        <v>#REF!</v>
      </c>
      <c r="AO23" s="101" t="e">
        <f>Кредиторская!#REF!</f>
        <v>#REF!</v>
      </c>
      <c r="AP23" s="101" t="e">
        <f>Кредиторская!#REF!</f>
        <v>#REF!</v>
      </c>
      <c r="AQ23" s="101" t="e">
        <f>Кредиторская!#REF!</f>
        <v>#REF!</v>
      </c>
      <c r="AR23" s="101" t="e">
        <f>Кредиторская!#REF!</f>
        <v>#REF!</v>
      </c>
      <c r="AS23" s="101" t="e">
        <f>Кредиторская!#REF!</f>
        <v>#REF!</v>
      </c>
      <c r="AT23" s="101" t="e">
        <f>Кредиторская!#REF!</f>
        <v>#REF!</v>
      </c>
      <c r="AU23" s="101" t="e">
        <f>Кредиторская!#REF!</f>
        <v>#REF!</v>
      </c>
      <c r="AV23" s="101" t="e">
        <f>Кредиторская!#REF!</f>
        <v>#REF!</v>
      </c>
      <c r="AW23" s="41">
        <v>16737.72</v>
      </c>
      <c r="AX23" s="41">
        <v>0</v>
      </c>
      <c r="AY23" s="64">
        <v>0</v>
      </c>
      <c r="AZ23" s="64">
        <v>0</v>
      </c>
      <c r="BA23" s="77">
        <v>4157</v>
      </c>
      <c r="BB23" s="77">
        <v>0</v>
      </c>
      <c r="BC23" s="64">
        <v>0</v>
      </c>
      <c r="BD23" s="64">
        <v>0</v>
      </c>
      <c r="BE23" s="77">
        <v>29768.25</v>
      </c>
      <c r="BF23" s="77">
        <v>0</v>
      </c>
      <c r="BG23" s="64">
        <v>0</v>
      </c>
      <c r="BH23" s="64">
        <v>0</v>
      </c>
      <c r="BI23" s="5">
        <v>0</v>
      </c>
      <c r="BJ23" s="5">
        <v>0</v>
      </c>
      <c r="BK23" s="64">
        <v>0</v>
      </c>
      <c r="BL23" s="64">
        <v>0</v>
      </c>
      <c r="BM23" s="101">
        <f>Кредиторская!BP23</f>
        <v>10440064.379999999</v>
      </c>
      <c r="BN23" s="101">
        <f>Кредиторская!BQ23</f>
        <v>0</v>
      </c>
      <c r="BO23" s="101">
        <f>Кредиторская!BR23</f>
        <v>0</v>
      </c>
      <c r="BP23" s="101">
        <f>Кредиторская!BS23</f>
        <v>0</v>
      </c>
    </row>
    <row r="24" spans="1:68" s="18" customFormat="1" ht="23.25" customHeight="1">
      <c r="A24" s="29" t="s">
        <v>56</v>
      </c>
      <c r="B24" s="25">
        <v>225</v>
      </c>
      <c r="C24" s="26" t="s">
        <v>55</v>
      </c>
      <c r="D24" s="101" t="e">
        <f>Дебиторская!#REF!</f>
        <v>#REF!</v>
      </c>
      <c r="E24" s="101" t="e">
        <f>Дебиторская!#REF!</f>
        <v>#REF!</v>
      </c>
      <c r="F24" s="101" t="e">
        <f>Дебиторская!#REF!</f>
        <v>#REF!</v>
      </c>
      <c r="G24" s="101" t="e">
        <f>Дебиторская!#REF!</f>
        <v>#REF!</v>
      </c>
      <c r="H24" s="101" t="e">
        <f>Дебиторская!#REF!</f>
        <v>#REF!</v>
      </c>
      <c r="I24" s="101" t="e">
        <f>Дебиторская!#REF!</f>
        <v>#REF!</v>
      </c>
      <c r="J24" s="101" t="e">
        <f>Дебиторская!#REF!</f>
        <v>#REF!</v>
      </c>
      <c r="K24" s="101" t="e">
        <f>Дебиторская!#REF!</f>
        <v>#REF!</v>
      </c>
      <c r="L24" s="101" t="e">
        <f>Дебиторская!#REF!</f>
        <v>#REF!</v>
      </c>
      <c r="M24" s="101" t="e">
        <f>Дебиторская!#REF!</f>
        <v>#REF!</v>
      </c>
      <c r="N24" s="101" t="e">
        <f>Дебиторская!#REF!</f>
        <v>#REF!</v>
      </c>
      <c r="O24" s="101" t="e">
        <f>Дебиторская!#REF!</f>
        <v>#REF!</v>
      </c>
      <c r="P24" s="41">
        <v>0</v>
      </c>
      <c r="Q24" s="41">
        <v>0</v>
      </c>
      <c r="R24" s="64">
        <v>0</v>
      </c>
      <c r="S24" s="64">
        <v>0</v>
      </c>
      <c r="T24" s="60">
        <v>0</v>
      </c>
      <c r="U24" s="60">
        <v>0</v>
      </c>
      <c r="V24" s="64">
        <v>0</v>
      </c>
      <c r="W24" s="64">
        <v>0</v>
      </c>
      <c r="X24" s="77">
        <v>0</v>
      </c>
      <c r="Y24" s="77">
        <v>0</v>
      </c>
      <c r="Z24" s="64">
        <v>0</v>
      </c>
      <c r="AA24" s="64">
        <v>0</v>
      </c>
      <c r="AB24" s="5">
        <v>0</v>
      </c>
      <c r="AC24" s="5">
        <v>0</v>
      </c>
      <c r="AD24" s="64">
        <v>0</v>
      </c>
      <c r="AE24" s="64">
        <v>0</v>
      </c>
      <c r="AF24" s="101">
        <f>Дебиторская!BP24</f>
        <v>0</v>
      </c>
      <c r="AG24" s="101">
        <f>Дебиторская!BQ24</f>
        <v>0</v>
      </c>
      <c r="AH24" s="101">
        <f>Дебиторская!BR24</f>
        <v>0</v>
      </c>
      <c r="AI24" s="101">
        <f>Дебиторская!BS24</f>
        <v>0</v>
      </c>
      <c r="AJ24" s="123"/>
      <c r="AK24" s="101" t="e">
        <f>Кредиторская!#REF!</f>
        <v>#REF!</v>
      </c>
      <c r="AL24" s="101" t="e">
        <f>Кредиторская!#REF!</f>
        <v>#REF!</v>
      </c>
      <c r="AM24" s="101" t="e">
        <f>Кредиторская!#REF!</f>
        <v>#REF!</v>
      </c>
      <c r="AN24" s="101" t="e">
        <f>Кредиторская!#REF!</f>
        <v>#REF!</v>
      </c>
      <c r="AO24" s="101" t="e">
        <f>Кредиторская!#REF!</f>
        <v>#REF!</v>
      </c>
      <c r="AP24" s="101" t="e">
        <f>Кредиторская!#REF!</f>
        <v>#REF!</v>
      </c>
      <c r="AQ24" s="101" t="e">
        <f>Кредиторская!#REF!</f>
        <v>#REF!</v>
      </c>
      <c r="AR24" s="101" t="e">
        <f>Кредиторская!#REF!</f>
        <v>#REF!</v>
      </c>
      <c r="AS24" s="101" t="e">
        <f>Кредиторская!#REF!</f>
        <v>#REF!</v>
      </c>
      <c r="AT24" s="101" t="e">
        <f>Кредиторская!#REF!</f>
        <v>#REF!</v>
      </c>
      <c r="AU24" s="101" t="e">
        <f>Кредиторская!#REF!</f>
        <v>#REF!</v>
      </c>
      <c r="AV24" s="101" t="e">
        <f>Кредиторская!#REF!</f>
        <v>#REF!</v>
      </c>
      <c r="AW24" s="41">
        <v>0</v>
      </c>
      <c r="AX24" s="41"/>
      <c r="AY24" s="64">
        <v>0</v>
      </c>
      <c r="AZ24" s="64">
        <v>0</v>
      </c>
      <c r="BA24" s="77"/>
      <c r="BB24" s="77"/>
      <c r="BC24" s="64">
        <v>0</v>
      </c>
      <c r="BD24" s="64">
        <v>0</v>
      </c>
      <c r="BE24" s="77"/>
      <c r="BF24" s="77"/>
      <c r="BG24" s="64">
        <v>0</v>
      </c>
      <c r="BH24" s="64">
        <v>0</v>
      </c>
      <c r="BI24" s="5"/>
      <c r="BJ24" s="5"/>
      <c r="BK24" s="64">
        <v>0</v>
      </c>
      <c r="BL24" s="64">
        <v>0</v>
      </c>
      <c r="BM24" s="101">
        <f>Кредиторская!BP24</f>
        <v>10177316.78</v>
      </c>
      <c r="BN24" s="101">
        <f>Кредиторская!BQ24</f>
        <v>0</v>
      </c>
      <c r="BO24" s="101">
        <f>Кредиторская!BR24</f>
        <v>0</v>
      </c>
      <c r="BP24" s="101">
        <f>Кредиторская!BS24</f>
        <v>0</v>
      </c>
    </row>
    <row r="25" spans="1:68" s="18" customFormat="1" ht="23.25" customHeight="1">
      <c r="A25" s="29" t="s">
        <v>54</v>
      </c>
      <c r="B25" s="25" t="s">
        <v>53</v>
      </c>
      <c r="C25" s="26" t="s">
        <v>52</v>
      </c>
      <c r="D25" s="101" t="e">
        <f>Дебиторская!#REF!</f>
        <v>#REF!</v>
      </c>
      <c r="E25" s="101" t="e">
        <f>Дебиторская!#REF!</f>
        <v>#REF!</v>
      </c>
      <c r="F25" s="101" t="e">
        <f>Дебиторская!#REF!</f>
        <v>#REF!</v>
      </c>
      <c r="G25" s="101" t="e">
        <f>Дебиторская!#REF!</f>
        <v>#REF!</v>
      </c>
      <c r="H25" s="101" t="e">
        <f>Дебиторская!#REF!</f>
        <v>#REF!</v>
      </c>
      <c r="I25" s="101" t="e">
        <f>Дебиторская!#REF!</f>
        <v>#REF!</v>
      </c>
      <c r="J25" s="101" t="e">
        <f>Дебиторская!#REF!</f>
        <v>#REF!</v>
      </c>
      <c r="K25" s="101" t="e">
        <f>Дебиторская!#REF!</f>
        <v>#REF!</v>
      </c>
      <c r="L25" s="101" t="e">
        <f>Дебиторская!#REF!</f>
        <v>#REF!</v>
      </c>
      <c r="M25" s="101" t="e">
        <f>Дебиторская!#REF!</f>
        <v>#REF!</v>
      </c>
      <c r="N25" s="101" t="e">
        <f>Дебиторская!#REF!</f>
        <v>#REF!</v>
      </c>
      <c r="O25" s="101" t="e">
        <f>Дебиторская!#REF!</f>
        <v>#REF!</v>
      </c>
      <c r="P25" s="41">
        <v>20114</v>
      </c>
      <c r="Q25" s="41">
        <v>0</v>
      </c>
      <c r="R25" s="64">
        <v>0</v>
      </c>
      <c r="S25" s="64">
        <v>0</v>
      </c>
      <c r="T25" s="60">
        <v>69537.7</v>
      </c>
      <c r="U25" s="60">
        <v>0</v>
      </c>
      <c r="V25" s="64">
        <v>0</v>
      </c>
      <c r="W25" s="64">
        <v>0</v>
      </c>
      <c r="X25" s="77">
        <v>0</v>
      </c>
      <c r="Y25" s="77">
        <v>0</v>
      </c>
      <c r="Z25" s="64">
        <v>0</v>
      </c>
      <c r="AA25" s="64">
        <v>0</v>
      </c>
      <c r="AB25" s="5">
        <v>0</v>
      </c>
      <c r="AC25" s="5">
        <v>0</v>
      </c>
      <c r="AD25" s="64">
        <v>0</v>
      </c>
      <c r="AE25" s="64">
        <v>0</v>
      </c>
      <c r="AF25" s="101">
        <f>Дебиторская!BP25</f>
        <v>13500</v>
      </c>
      <c r="AG25" s="101">
        <f>Дебиторская!BQ25</f>
        <v>0</v>
      </c>
      <c r="AH25" s="101">
        <f>Дебиторская!BR25</f>
        <v>0</v>
      </c>
      <c r="AI25" s="101">
        <f>Дебиторская!BS25</f>
        <v>0</v>
      </c>
      <c r="AJ25" s="123"/>
      <c r="AK25" s="101" t="e">
        <f>Кредиторская!#REF!</f>
        <v>#REF!</v>
      </c>
      <c r="AL25" s="101" t="e">
        <f>Кредиторская!#REF!</f>
        <v>#REF!</v>
      </c>
      <c r="AM25" s="101" t="e">
        <f>Кредиторская!#REF!</f>
        <v>#REF!</v>
      </c>
      <c r="AN25" s="101" t="e">
        <f>Кредиторская!#REF!</f>
        <v>#REF!</v>
      </c>
      <c r="AO25" s="101" t="e">
        <f>Кредиторская!#REF!</f>
        <v>#REF!</v>
      </c>
      <c r="AP25" s="101" t="e">
        <f>Кредиторская!#REF!</f>
        <v>#REF!</v>
      </c>
      <c r="AQ25" s="101" t="e">
        <f>Кредиторская!#REF!</f>
        <v>#REF!</v>
      </c>
      <c r="AR25" s="101" t="e">
        <f>Кредиторская!#REF!</f>
        <v>#REF!</v>
      </c>
      <c r="AS25" s="101" t="e">
        <f>Кредиторская!#REF!</f>
        <v>#REF!</v>
      </c>
      <c r="AT25" s="101" t="e">
        <f>Кредиторская!#REF!</f>
        <v>#REF!</v>
      </c>
      <c r="AU25" s="101" t="e">
        <f>Кредиторская!#REF!</f>
        <v>#REF!</v>
      </c>
      <c r="AV25" s="101" t="e">
        <f>Кредиторская!#REF!</f>
        <v>#REF!</v>
      </c>
      <c r="AW25" s="41">
        <v>781789.27</v>
      </c>
      <c r="AX25" s="41"/>
      <c r="AY25" s="64">
        <v>0</v>
      </c>
      <c r="AZ25" s="64">
        <v>0</v>
      </c>
      <c r="BA25" s="77">
        <v>147090</v>
      </c>
      <c r="BB25" s="77"/>
      <c r="BC25" s="64">
        <v>0</v>
      </c>
      <c r="BD25" s="64">
        <v>0</v>
      </c>
      <c r="BE25" s="77">
        <v>6489.79</v>
      </c>
      <c r="BF25" s="77"/>
      <c r="BG25" s="64">
        <v>0</v>
      </c>
      <c r="BH25" s="64">
        <v>0</v>
      </c>
      <c r="BI25" s="5"/>
      <c r="BJ25" s="5"/>
      <c r="BK25" s="64">
        <v>0</v>
      </c>
      <c r="BL25" s="64">
        <v>0</v>
      </c>
      <c r="BM25" s="101">
        <f>Кредиторская!BP25</f>
        <v>2913601.88</v>
      </c>
      <c r="BN25" s="101">
        <f>Кредиторская!BQ25</f>
        <v>0</v>
      </c>
      <c r="BO25" s="101">
        <f>Кредиторская!BR25</f>
        <v>0</v>
      </c>
      <c r="BP25" s="101">
        <f>Кредиторская!BS25</f>
        <v>0</v>
      </c>
    </row>
    <row r="26" spans="1:68" s="109" customFormat="1" ht="35.25" customHeight="1">
      <c r="A26" s="107" t="s">
        <v>51</v>
      </c>
      <c r="B26" s="25" t="s">
        <v>50</v>
      </c>
      <c r="C26" s="26" t="s">
        <v>49</v>
      </c>
      <c r="D26" s="101" t="e">
        <f>Дебиторская!#REF!</f>
        <v>#REF!</v>
      </c>
      <c r="E26" s="101" t="e">
        <f>Дебиторская!#REF!</f>
        <v>#REF!</v>
      </c>
      <c r="F26" s="101" t="e">
        <f>Дебиторская!#REF!</f>
        <v>#REF!</v>
      </c>
      <c r="G26" s="101" t="e">
        <f>Дебиторская!#REF!</f>
        <v>#REF!</v>
      </c>
      <c r="H26" s="101" t="e">
        <f>Дебиторская!#REF!</f>
        <v>#REF!</v>
      </c>
      <c r="I26" s="101" t="e">
        <f>Дебиторская!#REF!</f>
        <v>#REF!</v>
      </c>
      <c r="J26" s="101" t="e">
        <f>Дебиторская!#REF!</f>
        <v>#REF!</v>
      </c>
      <c r="K26" s="101" t="e">
        <f>Дебиторская!#REF!</f>
        <v>#REF!</v>
      </c>
      <c r="L26" s="101" t="e">
        <f>Дебиторская!#REF!</f>
        <v>#REF!</v>
      </c>
      <c r="M26" s="101" t="e">
        <f>Дебиторская!#REF!</f>
        <v>#REF!</v>
      </c>
      <c r="N26" s="101" t="e">
        <f>Дебиторская!#REF!</f>
        <v>#REF!</v>
      </c>
      <c r="O26" s="101" t="e">
        <f>Дебиторская!#REF!</f>
        <v>#REF!</v>
      </c>
      <c r="P26" s="101">
        <f>P27+P28</f>
        <v>0</v>
      </c>
      <c r="Q26" s="101">
        <f aca="true" t="shared" si="4" ref="Q26:AE26">Q27+Q28</f>
        <v>0</v>
      </c>
      <c r="R26" s="101">
        <f t="shared" si="4"/>
        <v>0</v>
      </c>
      <c r="S26" s="101">
        <f t="shared" si="4"/>
        <v>0</v>
      </c>
      <c r="T26" s="101">
        <f t="shared" si="4"/>
        <v>0</v>
      </c>
      <c r="U26" s="101">
        <f t="shared" si="4"/>
        <v>0</v>
      </c>
      <c r="V26" s="101">
        <f t="shared" si="4"/>
        <v>0</v>
      </c>
      <c r="W26" s="101">
        <f t="shared" si="4"/>
        <v>0</v>
      </c>
      <c r="X26" s="101">
        <f t="shared" si="4"/>
        <v>0</v>
      </c>
      <c r="Y26" s="101">
        <f t="shared" si="4"/>
        <v>0</v>
      </c>
      <c r="Z26" s="101">
        <f t="shared" si="4"/>
        <v>0</v>
      </c>
      <c r="AA26" s="101">
        <f t="shared" si="4"/>
        <v>0</v>
      </c>
      <c r="AB26" s="101">
        <f t="shared" si="4"/>
        <v>0</v>
      </c>
      <c r="AC26" s="101">
        <f t="shared" si="4"/>
        <v>0</v>
      </c>
      <c r="AD26" s="101">
        <f t="shared" si="4"/>
        <v>0</v>
      </c>
      <c r="AE26" s="101">
        <f t="shared" si="4"/>
        <v>0</v>
      </c>
      <c r="AF26" s="101">
        <f>Дебиторская!BP26</f>
        <v>45838242.81</v>
      </c>
      <c r="AG26" s="101">
        <f>Дебиторская!BQ26</f>
        <v>0</v>
      </c>
      <c r="AH26" s="101">
        <f>Дебиторская!BR26</f>
        <v>0</v>
      </c>
      <c r="AI26" s="101">
        <f>Дебиторская!BS26</f>
        <v>0</v>
      </c>
      <c r="AJ26" s="123"/>
      <c r="AK26" s="101" t="e">
        <f>Кредиторская!#REF!</f>
        <v>#REF!</v>
      </c>
      <c r="AL26" s="101" t="e">
        <f>Кредиторская!#REF!</f>
        <v>#REF!</v>
      </c>
      <c r="AM26" s="101" t="e">
        <f>Кредиторская!#REF!</f>
        <v>#REF!</v>
      </c>
      <c r="AN26" s="101" t="e">
        <f>Кредиторская!#REF!</f>
        <v>#REF!</v>
      </c>
      <c r="AO26" s="101" t="e">
        <f>Кредиторская!#REF!</f>
        <v>#REF!</v>
      </c>
      <c r="AP26" s="101" t="e">
        <f>Кредиторская!#REF!</f>
        <v>#REF!</v>
      </c>
      <c r="AQ26" s="101" t="e">
        <f>Кредиторская!#REF!</f>
        <v>#REF!</v>
      </c>
      <c r="AR26" s="101" t="e">
        <f>Кредиторская!#REF!</f>
        <v>#REF!</v>
      </c>
      <c r="AS26" s="101" t="e">
        <f>Кредиторская!#REF!</f>
        <v>#REF!</v>
      </c>
      <c r="AT26" s="101" t="e">
        <f>Кредиторская!#REF!</f>
        <v>#REF!</v>
      </c>
      <c r="AU26" s="101" t="e">
        <f>Кредиторская!#REF!</f>
        <v>#REF!</v>
      </c>
      <c r="AV26" s="101" t="e">
        <f>Кредиторская!#REF!</f>
        <v>#REF!</v>
      </c>
      <c r="AW26" s="101">
        <f>AW28</f>
        <v>0</v>
      </c>
      <c r="AX26" s="101">
        <f aca="true" t="shared" si="5" ref="AX26:BL26">AX28</f>
        <v>0</v>
      </c>
      <c r="AY26" s="101">
        <f t="shared" si="5"/>
        <v>0</v>
      </c>
      <c r="AZ26" s="101">
        <f t="shared" si="5"/>
        <v>0</v>
      </c>
      <c r="BA26" s="101">
        <f t="shared" si="5"/>
        <v>0</v>
      </c>
      <c r="BB26" s="101">
        <f t="shared" si="5"/>
        <v>0</v>
      </c>
      <c r="BC26" s="101">
        <f t="shared" si="5"/>
        <v>0</v>
      </c>
      <c r="BD26" s="101">
        <f t="shared" si="5"/>
        <v>0</v>
      </c>
      <c r="BE26" s="101">
        <f t="shared" si="5"/>
        <v>0</v>
      </c>
      <c r="BF26" s="101">
        <f t="shared" si="5"/>
        <v>0</v>
      </c>
      <c r="BG26" s="101">
        <f t="shared" si="5"/>
        <v>0</v>
      </c>
      <c r="BH26" s="101">
        <f t="shared" si="5"/>
        <v>0</v>
      </c>
      <c r="BI26" s="101">
        <f t="shared" si="5"/>
        <v>0</v>
      </c>
      <c r="BJ26" s="101">
        <f t="shared" si="5"/>
        <v>0</v>
      </c>
      <c r="BK26" s="101">
        <f t="shared" si="5"/>
        <v>0</v>
      </c>
      <c r="BL26" s="101">
        <f t="shared" si="5"/>
        <v>0</v>
      </c>
      <c r="BM26" s="101">
        <f>Кредиторская!BP26</f>
        <v>0</v>
      </c>
      <c r="BN26" s="101">
        <f>Кредиторская!BQ26</f>
        <v>0</v>
      </c>
      <c r="BO26" s="101">
        <f>Кредиторская!BR26</f>
        <v>0</v>
      </c>
      <c r="BP26" s="101">
        <f>Кредиторская!BS26</f>
        <v>0</v>
      </c>
    </row>
    <row r="27" spans="1:68" s="110" customFormat="1" ht="63.75" customHeight="1">
      <c r="A27" s="30" t="s">
        <v>107</v>
      </c>
      <c r="B27" s="103" t="s">
        <v>106</v>
      </c>
      <c r="C27" s="104" t="s">
        <v>46</v>
      </c>
      <c r="D27" s="101" t="e">
        <f>Дебиторская!#REF!</f>
        <v>#REF!</v>
      </c>
      <c r="E27" s="101" t="e">
        <f>Дебиторская!#REF!</f>
        <v>#REF!</v>
      </c>
      <c r="F27" s="101" t="e">
        <f>Дебиторская!#REF!</f>
        <v>#REF!</v>
      </c>
      <c r="G27" s="101" t="e">
        <f>Дебиторская!#REF!</f>
        <v>#REF!</v>
      </c>
      <c r="H27" s="101" t="e">
        <f>Дебиторская!#REF!</f>
        <v>#REF!</v>
      </c>
      <c r="I27" s="101" t="e">
        <f>Дебиторская!#REF!</f>
        <v>#REF!</v>
      </c>
      <c r="J27" s="101" t="e">
        <f>Дебиторская!#REF!</f>
        <v>#REF!</v>
      </c>
      <c r="K27" s="101" t="e">
        <f>Дебиторская!#REF!</f>
        <v>#REF!</v>
      </c>
      <c r="L27" s="101" t="e">
        <f>Дебиторская!#REF!</f>
        <v>#REF!</v>
      </c>
      <c r="M27" s="101" t="e">
        <f>Дебиторская!#REF!</f>
        <v>#REF!</v>
      </c>
      <c r="N27" s="101" t="e">
        <f>Дебиторская!#REF!</f>
        <v>#REF!</v>
      </c>
      <c r="O27" s="101" t="e">
        <f>Дебиторская!#REF!</f>
        <v>#REF!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101">
        <f>Дебиторская!BP27</f>
        <v>42839027.54000001</v>
      </c>
      <c r="AG27" s="101">
        <f>Дебиторская!BQ27</f>
        <v>0</v>
      </c>
      <c r="AH27" s="101">
        <f>Дебиторская!BR27</f>
        <v>0</v>
      </c>
      <c r="AI27" s="101">
        <f>Дебиторская!BS27</f>
        <v>0</v>
      </c>
      <c r="AJ27" s="123"/>
      <c r="AK27" s="101" t="e">
        <f>Кредиторская!#REF!</f>
        <v>#REF!</v>
      </c>
      <c r="AL27" s="101" t="e">
        <f>Кредиторская!#REF!</f>
        <v>#REF!</v>
      </c>
      <c r="AM27" s="101" t="e">
        <f>Кредиторская!#REF!</f>
        <v>#REF!</v>
      </c>
      <c r="AN27" s="101" t="e">
        <f>Кредиторская!#REF!</f>
        <v>#REF!</v>
      </c>
      <c r="AO27" s="101" t="e">
        <f>Кредиторская!#REF!</f>
        <v>#REF!</v>
      </c>
      <c r="AP27" s="101" t="e">
        <f>Кредиторская!#REF!</f>
        <v>#REF!</v>
      </c>
      <c r="AQ27" s="101" t="e">
        <f>Кредиторская!#REF!</f>
        <v>#REF!</v>
      </c>
      <c r="AR27" s="101" t="e">
        <f>Кредиторская!#REF!</f>
        <v>#REF!</v>
      </c>
      <c r="AS27" s="101" t="e">
        <f>Кредиторская!#REF!</f>
        <v>#REF!</v>
      </c>
      <c r="AT27" s="101" t="e">
        <f>Кредиторская!#REF!</f>
        <v>#REF!</v>
      </c>
      <c r="AU27" s="101" t="e">
        <f>Кредиторская!#REF!</f>
        <v>#REF!</v>
      </c>
      <c r="AV27" s="101" t="e">
        <f>Кредиторская!#REF!</f>
        <v>#REF!</v>
      </c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>
        <f>Кредиторская!BP27</f>
        <v>0</v>
      </c>
      <c r="BN27" s="101">
        <f>Кредиторская!BQ27</f>
        <v>0</v>
      </c>
      <c r="BO27" s="101">
        <f>Кредиторская!BR27</f>
        <v>0</v>
      </c>
      <c r="BP27" s="101">
        <f>Кредиторская!BS27</f>
        <v>0</v>
      </c>
    </row>
    <row r="28" spans="1:68" s="110" customFormat="1" ht="62.25" customHeight="1">
      <c r="A28" s="30" t="s">
        <v>48</v>
      </c>
      <c r="B28" s="103" t="s">
        <v>47</v>
      </c>
      <c r="C28" s="104" t="s">
        <v>108</v>
      </c>
      <c r="D28" s="101" t="e">
        <f>Дебиторская!#REF!</f>
        <v>#REF!</v>
      </c>
      <c r="E28" s="101" t="e">
        <f>Дебиторская!#REF!</f>
        <v>#REF!</v>
      </c>
      <c r="F28" s="101" t="e">
        <f>Дебиторская!#REF!</f>
        <v>#REF!</v>
      </c>
      <c r="G28" s="101" t="e">
        <f>Дебиторская!#REF!</f>
        <v>#REF!</v>
      </c>
      <c r="H28" s="101" t="e">
        <f>Дебиторская!#REF!</f>
        <v>#REF!</v>
      </c>
      <c r="I28" s="101" t="e">
        <f>Дебиторская!#REF!</f>
        <v>#REF!</v>
      </c>
      <c r="J28" s="101" t="e">
        <f>Дебиторская!#REF!</f>
        <v>#REF!</v>
      </c>
      <c r="K28" s="101" t="e">
        <f>Дебиторская!#REF!</f>
        <v>#REF!</v>
      </c>
      <c r="L28" s="101" t="e">
        <f>Дебиторская!#REF!</f>
        <v>#REF!</v>
      </c>
      <c r="M28" s="101" t="e">
        <f>Дебиторская!#REF!</f>
        <v>#REF!</v>
      </c>
      <c r="N28" s="101" t="e">
        <f>Дебиторская!#REF!</f>
        <v>#REF!</v>
      </c>
      <c r="O28" s="101" t="e">
        <f>Дебиторская!#REF!</f>
        <v>#REF!</v>
      </c>
      <c r="P28" s="41">
        <v>0</v>
      </c>
      <c r="Q28" s="41">
        <v>0</v>
      </c>
      <c r="R28" s="64">
        <v>0</v>
      </c>
      <c r="S28" s="64">
        <v>0</v>
      </c>
      <c r="T28" s="60">
        <v>0</v>
      </c>
      <c r="U28" s="60">
        <v>0</v>
      </c>
      <c r="V28" s="64">
        <v>0</v>
      </c>
      <c r="W28" s="64">
        <v>0</v>
      </c>
      <c r="X28" s="77">
        <v>0</v>
      </c>
      <c r="Y28" s="77">
        <v>0</v>
      </c>
      <c r="Z28" s="64">
        <v>0</v>
      </c>
      <c r="AA28" s="64">
        <v>0</v>
      </c>
      <c r="AB28" s="5">
        <v>0</v>
      </c>
      <c r="AC28" s="5">
        <v>0</v>
      </c>
      <c r="AD28" s="64">
        <v>0</v>
      </c>
      <c r="AE28" s="64">
        <v>0</v>
      </c>
      <c r="AF28" s="101">
        <f>Дебиторская!BP28</f>
        <v>2999215.27</v>
      </c>
      <c r="AG28" s="101">
        <f>Дебиторская!BQ28</f>
        <v>0</v>
      </c>
      <c r="AH28" s="101">
        <f>Дебиторская!BR28</f>
        <v>0</v>
      </c>
      <c r="AI28" s="101">
        <f>Дебиторская!BS28</f>
        <v>0</v>
      </c>
      <c r="AJ28" s="123"/>
      <c r="AK28" s="101" t="e">
        <f>Кредиторская!#REF!</f>
        <v>#REF!</v>
      </c>
      <c r="AL28" s="101" t="e">
        <f>Кредиторская!#REF!</f>
        <v>#REF!</v>
      </c>
      <c r="AM28" s="101" t="e">
        <f>Кредиторская!#REF!</f>
        <v>#REF!</v>
      </c>
      <c r="AN28" s="101" t="e">
        <f>Кредиторская!#REF!</f>
        <v>#REF!</v>
      </c>
      <c r="AO28" s="101" t="e">
        <f>Кредиторская!#REF!</f>
        <v>#REF!</v>
      </c>
      <c r="AP28" s="101" t="e">
        <f>Кредиторская!#REF!</f>
        <v>#REF!</v>
      </c>
      <c r="AQ28" s="101" t="e">
        <f>Кредиторская!#REF!</f>
        <v>#REF!</v>
      </c>
      <c r="AR28" s="101" t="e">
        <f>Кредиторская!#REF!</f>
        <v>#REF!</v>
      </c>
      <c r="AS28" s="101" t="e">
        <f>Кредиторская!#REF!</f>
        <v>#REF!</v>
      </c>
      <c r="AT28" s="101" t="e">
        <f>Кредиторская!#REF!</f>
        <v>#REF!</v>
      </c>
      <c r="AU28" s="101" t="e">
        <f>Кредиторская!#REF!</f>
        <v>#REF!</v>
      </c>
      <c r="AV28" s="101" t="e">
        <f>Кредиторская!#REF!</f>
        <v>#REF!</v>
      </c>
      <c r="AW28" s="41">
        <v>0</v>
      </c>
      <c r="AX28" s="41">
        <v>0</v>
      </c>
      <c r="AY28" s="64">
        <v>0</v>
      </c>
      <c r="AZ28" s="64">
        <v>0</v>
      </c>
      <c r="BA28" s="77">
        <v>0</v>
      </c>
      <c r="BB28" s="77">
        <v>0</v>
      </c>
      <c r="BC28" s="64">
        <v>0</v>
      </c>
      <c r="BD28" s="64">
        <v>0</v>
      </c>
      <c r="BE28" s="77">
        <v>0</v>
      </c>
      <c r="BF28" s="77">
        <v>0</v>
      </c>
      <c r="BG28" s="64">
        <v>0</v>
      </c>
      <c r="BH28" s="64">
        <v>0</v>
      </c>
      <c r="BI28" s="5">
        <v>0</v>
      </c>
      <c r="BJ28" s="5">
        <v>0</v>
      </c>
      <c r="BK28" s="64">
        <v>0</v>
      </c>
      <c r="BL28" s="64">
        <v>0</v>
      </c>
      <c r="BM28" s="101">
        <f>Кредиторская!BP28</f>
        <v>0</v>
      </c>
      <c r="BN28" s="101">
        <f>Кредиторская!BQ28</f>
        <v>0</v>
      </c>
      <c r="BO28" s="101">
        <f>Кредиторская!BR28</f>
        <v>0</v>
      </c>
      <c r="BP28" s="101">
        <f>Кредиторская!BS28</f>
        <v>0</v>
      </c>
    </row>
    <row r="29" spans="1:68" s="109" customFormat="1" ht="42" customHeight="1">
      <c r="A29" s="106" t="s">
        <v>45</v>
      </c>
      <c r="B29" s="25" t="s">
        <v>44</v>
      </c>
      <c r="C29" s="26" t="s">
        <v>43</v>
      </c>
      <c r="D29" s="101" t="e">
        <f>Дебиторская!#REF!</f>
        <v>#REF!</v>
      </c>
      <c r="E29" s="101" t="e">
        <f>Дебиторская!#REF!</f>
        <v>#REF!</v>
      </c>
      <c r="F29" s="101" t="e">
        <f>Дебиторская!#REF!</f>
        <v>#REF!</v>
      </c>
      <c r="G29" s="101" t="e">
        <f>Дебиторская!#REF!</f>
        <v>#REF!</v>
      </c>
      <c r="H29" s="101" t="e">
        <f>Дебиторская!#REF!</f>
        <v>#REF!</v>
      </c>
      <c r="I29" s="101" t="e">
        <f>Дебиторская!#REF!</f>
        <v>#REF!</v>
      </c>
      <c r="J29" s="101" t="e">
        <f>Дебиторская!#REF!</f>
        <v>#REF!</v>
      </c>
      <c r="K29" s="101" t="e">
        <f>Дебиторская!#REF!</f>
        <v>#REF!</v>
      </c>
      <c r="L29" s="101" t="e">
        <f>Дебиторская!#REF!</f>
        <v>#REF!</v>
      </c>
      <c r="M29" s="101" t="e">
        <f>Дебиторская!#REF!</f>
        <v>#REF!</v>
      </c>
      <c r="N29" s="101" t="e">
        <f>Дебиторская!#REF!</f>
        <v>#REF!</v>
      </c>
      <c r="O29" s="101" t="e">
        <f>Дебиторская!#REF!</f>
        <v>#REF!</v>
      </c>
      <c r="P29" s="101">
        <f>P30+P31+P32</f>
        <v>0</v>
      </c>
      <c r="Q29" s="101">
        <f aca="true" t="shared" si="6" ref="Q29:AE29">Q30+Q31+Q32</f>
        <v>0</v>
      </c>
      <c r="R29" s="101">
        <f t="shared" si="6"/>
        <v>0</v>
      </c>
      <c r="S29" s="101">
        <f t="shared" si="6"/>
        <v>0</v>
      </c>
      <c r="T29" s="101">
        <f t="shared" si="6"/>
        <v>0</v>
      </c>
      <c r="U29" s="101">
        <f t="shared" si="6"/>
        <v>0</v>
      </c>
      <c r="V29" s="101">
        <f t="shared" si="6"/>
        <v>0</v>
      </c>
      <c r="W29" s="101">
        <f t="shared" si="6"/>
        <v>0</v>
      </c>
      <c r="X29" s="101">
        <f t="shared" si="6"/>
        <v>0</v>
      </c>
      <c r="Y29" s="101">
        <f t="shared" si="6"/>
        <v>0</v>
      </c>
      <c r="Z29" s="101">
        <f t="shared" si="6"/>
        <v>0</v>
      </c>
      <c r="AA29" s="101">
        <f t="shared" si="6"/>
        <v>0</v>
      </c>
      <c r="AB29" s="101">
        <f t="shared" si="6"/>
        <v>0</v>
      </c>
      <c r="AC29" s="101">
        <f t="shared" si="6"/>
        <v>0</v>
      </c>
      <c r="AD29" s="101">
        <f t="shared" si="6"/>
        <v>0</v>
      </c>
      <c r="AE29" s="101">
        <f t="shared" si="6"/>
        <v>0</v>
      </c>
      <c r="AF29" s="101">
        <f>Дебиторская!BP29</f>
        <v>0</v>
      </c>
      <c r="AG29" s="101">
        <f>Дебиторская!BQ29</f>
        <v>0</v>
      </c>
      <c r="AH29" s="101">
        <f>Дебиторская!BR29</f>
        <v>0</v>
      </c>
      <c r="AI29" s="101">
        <f>Дебиторская!BS29</f>
        <v>0</v>
      </c>
      <c r="AJ29" s="123"/>
      <c r="AK29" s="101" t="e">
        <f>Кредиторская!#REF!</f>
        <v>#REF!</v>
      </c>
      <c r="AL29" s="101" t="e">
        <f>Кредиторская!#REF!</f>
        <v>#REF!</v>
      </c>
      <c r="AM29" s="101" t="e">
        <f>Кредиторская!#REF!</f>
        <v>#REF!</v>
      </c>
      <c r="AN29" s="101" t="e">
        <f>Кредиторская!#REF!</f>
        <v>#REF!</v>
      </c>
      <c r="AO29" s="101" t="e">
        <f>Кредиторская!#REF!</f>
        <v>#REF!</v>
      </c>
      <c r="AP29" s="101" t="e">
        <f>Кредиторская!#REF!</f>
        <v>#REF!</v>
      </c>
      <c r="AQ29" s="101" t="e">
        <f>Кредиторская!#REF!</f>
        <v>#REF!</v>
      </c>
      <c r="AR29" s="101" t="e">
        <f>Кредиторская!#REF!</f>
        <v>#REF!</v>
      </c>
      <c r="AS29" s="101" t="e">
        <f>Кредиторская!#REF!</f>
        <v>#REF!</v>
      </c>
      <c r="AT29" s="101" t="e">
        <f>Кредиторская!#REF!</f>
        <v>#REF!</v>
      </c>
      <c r="AU29" s="101" t="e">
        <f>Кредиторская!#REF!</f>
        <v>#REF!</v>
      </c>
      <c r="AV29" s="101" t="e">
        <f>Кредиторская!#REF!</f>
        <v>#REF!</v>
      </c>
      <c r="AW29" s="101">
        <f>AW30+AW31+AW32</f>
        <v>0</v>
      </c>
      <c r="AX29" s="101">
        <f aca="true" t="shared" si="7" ref="AX29:BL29">AX30+AX31+AX32</f>
        <v>0</v>
      </c>
      <c r="AY29" s="101">
        <f t="shared" si="7"/>
        <v>0</v>
      </c>
      <c r="AZ29" s="101">
        <f t="shared" si="7"/>
        <v>0</v>
      </c>
      <c r="BA29" s="101">
        <f t="shared" si="7"/>
        <v>0</v>
      </c>
      <c r="BB29" s="101">
        <f t="shared" si="7"/>
        <v>0</v>
      </c>
      <c r="BC29" s="101">
        <f t="shared" si="7"/>
        <v>0</v>
      </c>
      <c r="BD29" s="101">
        <f t="shared" si="7"/>
        <v>0</v>
      </c>
      <c r="BE29" s="101">
        <f t="shared" si="7"/>
        <v>0</v>
      </c>
      <c r="BF29" s="101">
        <f t="shared" si="7"/>
        <v>0</v>
      </c>
      <c r="BG29" s="101">
        <f t="shared" si="7"/>
        <v>0</v>
      </c>
      <c r="BH29" s="101">
        <f t="shared" si="7"/>
        <v>0</v>
      </c>
      <c r="BI29" s="101">
        <f t="shared" si="7"/>
        <v>0</v>
      </c>
      <c r="BJ29" s="101">
        <f t="shared" si="7"/>
        <v>0</v>
      </c>
      <c r="BK29" s="101">
        <f t="shared" si="7"/>
        <v>0</v>
      </c>
      <c r="BL29" s="101">
        <f t="shared" si="7"/>
        <v>0</v>
      </c>
      <c r="BM29" s="101">
        <f>Кредиторская!BP29</f>
        <v>0</v>
      </c>
      <c r="BN29" s="101">
        <f>Кредиторская!BQ29</f>
        <v>0</v>
      </c>
      <c r="BO29" s="101">
        <f>Кредиторская!BR29</f>
        <v>0</v>
      </c>
      <c r="BP29" s="101">
        <f>Кредиторская!BS29</f>
        <v>0</v>
      </c>
    </row>
    <row r="30" spans="1:68" s="110" customFormat="1" ht="55.5" customHeight="1">
      <c r="A30" s="29" t="s">
        <v>42</v>
      </c>
      <c r="B30" s="103" t="s">
        <v>41</v>
      </c>
      <c r="C30" s="104" t="s">
        <v>40</v>
      </c>
      <c r="D30" s="101" t="e">
        <f>Дебиторская!#REF!</f>
        <v>#REF!</v>
      </c>
      <c r="E30" s="101" t="e">
        <f>Дебиторская!#REF!</f>
        <v>#REF!</v>
      </c>
      <c r="F30" s="101" t="e">
        <f>Дебиторская!#REF!</f>
        <v>#REF!</v>
      </c>
      <c r="G30" s="101" t="e">
        <f>Дебиторская!#REF!</f>
        <v>#REF!</v>
      </c>
      <c r="H30" s="101" t="e">
        <f>Дебиторская!#REF!</f>
        <v>#REF!</v>
      </c>
      <c r="I30" s="101" t="e">
        <f>Дебиторская!#REF!</f>
        <v>#REF!</v>
      </c>
      <c r="J30" s="101" t="e">
        <f>Дебиторская!#REF!</f>
        <v>#REF!</v>
      </c>
      <c r="K30" s="101" t="e">
        <f>Дебиторская!#REF!</f>
        <v>#REF!</v>
      </c>
      <c r="L30" s="101" t="e">
        <f>Дебиторская!#REF!</f>
        <v>#REF!</v>
      </c>
      <c r="M30" s="101" t="e">
        <f>Дебиторская!#REF!</f>
        <v>#REF!</v>
      </c>
      <c r="N30" s="101" t="e">
        <f>Дебиторская!#REF!</f>
        <v>#REF!</v>
      </c>
      <c r="O30" s="101" t="e">
        <f>Дебиторская!#REF!</f>
        <v>#REF!</v>
      </c>
      <c r="P30" s="41">
        <v>0</v>
      </c>
      <c r="Q30" s="41">
        <v>0</v>
      </c>
      <c r="R30" s="64"/>
      <c r="S30" s="64"/>
      <c r="T30" s="60">
        <v>0</v>
      </c>
      <c r="U30" s="60">
        <v>0</v>
      </c>
      <c r="V30" s="64"/>
      <c r="W30" s="64"/>
      <c r="X30" s="77">
        <v>0</v>
      </c>
      <c r="Y30" s="77">
        <v>0</v>
      </c>
      <c r="Z30" s="64"/>
      <c r="AA30" s="64"/>
      <c r="AB30" s="5">
        <v>0</v>
      </c>
      <c r="AC30" s="5">
        <v>0</v>
      </c>
      <c r="AD30" s="64"/>
      <c r="AE30" s="64"/>
      <c r="AF30" s="101">
        <f>Дебиторская!BP30</f>
        <v>0</v>
      </c>
      <c r="AG30" s="101">
        <f>Дебиторская!BQ30</f>
        <v>0</v>
      </c>
      <c r="AH30" s="101">
        <f>Дебиторская!BR30</f>
        <v>0</v>
      </c>
      <c r="AI30" s="101">
        <f>Дебиторская!BS30</f>
        <v>0</v>
      </c>
      <c r="AJ30" s="123"/>
      <c r="AK30" s="101" t="e">
        <f>Кредиторская!#REF!</f>
        <v>#REF!</v>
      </c>
      <c r="AL30" s="101" t="e">
        <f>Кредиторская!#REF!</f>
        <v>#REF!</v>
      </c>
      <c r="AM30" s="101" t="e">
        <f>Кредиторская!#REF!</f>
        <v>#REF!</v>
      </c>
      <c r="AN30" s="101" t="e">
        <f>Кредиторская!#REF!</f>
        <v>#REF!</v>
      </c>
      <c r="AO30" s="101" t="e">
        <f>Кредиторская!#REF!</f>
        <v>#REF!</v>
      </c>
      <c r="AP30" s="101" t="e">
        <f>Кредиторская!#REF!</f>
        <v>#REF!</v>
      </c>
      <c r="AQ30" s="101" t="e">
        <f>Кредиторская!#REF!</f>
        <v>#REF!</v>
      </c>
      <c r="AR30" s="101" t="e">
        <f>Кредиторская!#REF!</f>
        <v>#REF!</v>
      </c>
      <c r="AS30" s="101" t="e">
        <f>Кредиторская!#REF!</f>
        <v>#REF!</v>
      </c>
      <c r="AT30" s="101" t="e">
        <f>Кредиторская!#REF!</f>
        <v>#REF!</v>
      </c>
      <c r="AU30" s="101" t="e">
        <f>Кредиторская!#REF!</f>
        <v>#REF!</v>
      </c>
      <c r="AV30" s="101" t="e">
        <f>Кредиторская!#REF!</f>
        <v>#REF!</v>
      </c>
      <c r="AW30" s="41">
        <v>0</v>
      </c>
      <c r="AX30" s="41">
        <v>0</v>
      </c>
      <c r="AY30" s="64"/>
      <c r="AZ30" s="64"/>
      <c r="BA30" s="77">
        <v>0</v>
      </c>
      <c r="BB30" s="77">
        <v>0</v>
      </c>
      <c r="BC30" s="64"/>
      <c r="BD30" s="64"/>
      <c r="BE30" s="77">
        <f>BE31</f>
        <v>0</v>
      </c>
      <c r="BF30" s="77">
        <f>BF31</f>
        <v>0</v>
      </c>
      <c r="BG30" s="64"/>
      <c r="BH30" s="64"/>
      <c r="BI30" s="5">
        <v>0</v>
      </c>
      <c r="BJ30" s="5">
        <v>0</v>
      </c>
      <c r="BK30" s="64"/>
      <c r="BL30" s="64"/>
      <c r="BM30" s="101">
        <f>Кредиторская!BP30</f>
        <v>0</v>
      </c>
      <c r="BN30" s="101">
        <f>Кредиторская!BQ30</f>
        <v>0</v>
      </c>
      <c r="BO30" s="101">
        <f>Кредиторская!BR30</f>
        <v>0</v>
      </c>
      <c r="BP30" s="101">
        <f>Кредиторская!BS30</f>
        <v>0</v>
      </c>
    </row>
    <row r="31" spans="1:68" s="110" customFormat="1" ht="45.75" customHeight="1">
      <c r="A31" s="29" t="s">
        <v>39</v>
      </c>
      <c r="B31" s="103" t="s">
        <v>38</v>
      </c>
      <c r="C31" s="104" t="s">
        <v>37</v>
      </c>
      <c r="D31" s="101" t="e">
        <f>Дебиторская!#REF!</f>
        <v>#REF!</v>
      </c>
      <c r="E31" s="101" t="e">
        <f>Дебиторская!#REF!</f>
        <v>#REF!</v>
      </c>
      <c r="F31" s="101" t="e">
        <f>Дебиторская!#REF!</f>
        <v>#REF!</v>
      </c>
      <c r="G31" s="101" t="e">
        <f>Дебиторская!#REF!</f>
        <v>#REF!</v>
      </c>
      <c r="H31" s="101" t="e">
        <f>Дебиторская!#REF!</f>
        <v>#REF!</v>
      </c>
      <c r="I31" s="101" t="e">
        <f>Дебиторская!#REF!</f>
        <v>#REF!</v>
      </c>
      <c r="J31" s="101" t="e">
        <f>Дебиторская!#REF!</f>
        <v>#REF!</v>
      </c>
      <c r="K31" s="101" t="e">
        <f>Дебиторская!#REF!</f>
        <v>#REF!</v>
      </c>
      <c r="L31" s="101" t="e">
        <f>Дебиторская!#REF!</f>
        <v>#REF!</v>
      </c>
      <c r="M31" s="101" t="e">
        <f>Дебиторская!#REF!</f>
        <v>#REF!</v>
      </c>
      <c r="N31" s="101" t="e">
        <f>Дебиторская!#REF!</f>
        <v>#REF!</v>
      </c>
      <c r="O31" s="101" t="e">
        <f>Дебиторская!#REF!</f>
        <v>#REF!</v>
      </c>
      <c r="P31" s="41">
        <v>0</v>
      </c>
      <c r="Q31" s="41">
        <v>0</v>
      </c>
      <c r="R31" s="64"/>
      <c r="S31" s="64"/>
      <c r="T31" s="60">
        <v>0</v>
      </c>
      <c r="U31" s="60">
        <v>0</v>
      </c>
      <c r="V31" s="64"/>
      <c r="W31" s="64"/>
      <c r="X31" s="77">
        <v>0</v>
      </c>
      <c r="Y31" s="77">
        <v>0</v>
      </c>
      <c r="Z31" s="64"/>
      <c r="AA31" s="64"/>
      <c r="AB31" s="5">
        <v>0</v>
      </c>
      <c r="AC31" s="5">
        <v>0</v>
      </c>
      <c r="AD31" s="64"/>
      <c r="AE31" s="64"/>
      <c r="AF31" s="101">
        <f>Дебиторская!BP31</f>
        <v>0</v>
      </c>
      <c r="AG31" s="101">
        <f>Дебиторская!BQ31</f>
        <v>0</v>
      </c>
      <c r="AH31" s="101">
        <f>Дебиторская!BR31</f>
        <v>0</v>
      </c>
      <c r="AI31" s="101">
        <f>Дебиторская!BS31</f>
        <v>0</v>
      </c>
      <c r="AJ31" s="123"/>
      <c r="AK31" s="101" t="e">
        <f>Кредиторская!#REF!</f>
        <v>#REF!</v>
      </c>
      <c r="AL31" s="101" t="e">
        <f>Кредиторская!#REF!</f>
        <v>#REF!</v>
      </c>
      <c r="AM31" s="101" t="e">
        <f>Кредиторская!#REF!</f>
        <v>#REF!</v>
      </c>
      <c r="AN31" s="101" t="e">
        <f>Кредиторская!#REF!</f>
        <v>#REF!</v>
      </c>
      <c r="AO31" s="101" t="e">
        <f>Кредиторская!#REF!</f>
        <v>#REF!</v>
      </c>
      <c r="AP31" s="101" t="e">
        <f>Кредиторская!#REF!</f>
        <v>#REF!</v>
      </c>
      <c r="AQ31" s="101" t="e">
        <f>Кредиторская!#REF!</f>
        <v>#REF!</v>
      </c>
      <c r="AR31" s="101" t="e">
        <f>Кредиторская!#REF!</f>
        <v>#REF!</v>
      </c>
      <c r="AS31" s="101" t="e">
        <f>Кредиторская!#REF!</f>
        <v>#REF!</v>
      </c>
      <c r="AT31" s="101" t="e">
        <f>Кредиторская!#REF!</f>
        <v>#REF!</v>
      </c>
      <c r="AU31" s="101" t="e">
        <f>Кредиторская!#REF!</f>
        <v>#REF!</v>
      </c>
      <c r="AV31" s="101" t="e">
        <f>Кредиторская!#REF!</f>
        <v>#REF!</v>
      </c>
      <c r="AW31" s="41">
        <v>0</v>
      </c>
      <c r="AX31" s="41">
        <v>0</v>
      </c>
      <c r="AY31" s="64"/>
      <c r="AZ31" s="64"/>
      <c r="BA31" s="77">
        <v>0</v>
      </c>
      <c r="BB31" s="77">
        <v>0</v>
      </c>
      <c r="BC31" s="64"/>
      <c r="BD31" s="64"/>
      <c r="BE31" s="77">
        <v>0</v>
      </c>
      <c r="BF31" s="77">
        <v>0</v>
      </c>
      <c r="BG31" s="64"/>
      <c r="BH31" s="64"/>
      <c r="BI31" s="5">
        <v>0</v>
      </c>
      <c r="BJ31" s="5">
        <v>0</v>
      </c>
      <c r="BK31" s="64"/>
      <c r="BL31" s="64"/>
      <c r="BM31" s="101">
        <f>Кредиторская!BP31</f>
        <v>0</v>
      </c>
      <c r="BN31" s="101">
        <f>Кредиторская!BQ31</f>
        <v>0</v>
      </c>
      <c r="BO31" s="101">
        <f>Кредиторская!BR31</f>
        <v>0</v>
      </c>
      <c r="BP31" s="101">
        <f>Кредиторская!BS31</f>
        <v>0</v>
      </c>
    </row>
    <row r="32" spans="1:68" s="110" customFormat="1" ht="51.75" customHeight="1">
      <c r="A32" s="29" t="s">
        <v>36</v>
      </c>
      <c r="B32" s="103" t="s">
        <v>35</v>
      </c>
      <c r="C32" s="104" t="s">
        <v>34</v>
      </c>
      <c r="D32" s="101" t="e">
        <f>Дебиторская!#REF!</f>
        <v>#REF!</v>
      </c>
      <c r="E32" s="101" t="e">
        <f>Дебиторская!#REF!</f>
        <v>#REF!</v>
      </c>
      <c r="F32" s="101" t="e">
        <f>Дебиторская!#REF!</f>
        <v>#REF!</v>
      </c>
      <c r="G32" s="101" t="e">
        <f>Дебиторская!#REF!</f>
        <v>#REF!</v>
      </c>
      <c r="H32" s="101" t="e">
        <f>Дебиторская!#REF!</f>
        <v>#REF!</v>
      </c>
      <c r="I32" s="101" t="e">
        <f>Дебиторская!#REF!</f>
        <v>#REF!</v>
      </c>
      <c r="J32" s="101" t="e">
        <f>Дебиторская!#REF!</f>
        <v>#REF!</v>
      </c>
      <c r="K32" s="101" t="e">
        <f>Дебиторская!#REF!</f>
        <v>#REF!</v>
      </c>
      <c r="L32" s="101" t="e">
        <f>Дебиторская!#REF!</f>
        <v>#REF!</v>
      </c>
      <c r="M32" s="101" t="e">
        <f>Дебиторская!#REF!</f>
        <v>#REF!</v>
      </c>
      <c r="N32" s="101" t="e">
        <f>Дебиторская!#REF!</f>
        <v>#REF!</v>
      </c>
      <c r="O32" s="101" t="e">
        <f>Дебиторская!#REF!</f>
        <v>#REF!</v>
      </c>
      <c r="P32" s="77">
        <f>P33+P34</f>
        <v>0</v>
      </c>
      <c r="Q32" s="77">
        <f>Q33+Q34</f>
        <v>0</v>
      </c>
      <c r="R32" s="64">
        <v>0</v>
      </c>
      <c r="S32" s="64">
        <v>0</v>
      </c>
      <c r="T32" s="60">
        <v>0</v>
      </c>
      <c r="U32" s="60">
        <v>0</v>
      </c>
      <c r="V32" s="64">
        <v>0</v>
      </c>
      <c r="W32" s="64">
        <v>0</v>
      </c>
      <c r="X32" s="77">
        <f>X33+X34</f>
        <v>0</v>
      </c>
      <c r="Y32" s="77">
        <f>Y33+Y34</f>
        <v>0</v>
      </c>
      <c r="Z32" s="64">
        <v>0</v>
      </c>
      <c r="AA32" s="64">
        <v>0</v>
      </c>
      <c r="AB32" s="5">
        <v>0</v>
      </c>
      <c r="AC32" s="5">
        <v>0</v>
      </c>
      <c r="AD32" s="64">
        <v>0</v>
      </c>
      <c r="AE32" s="64">
        <v>0</v>
      </c>
      <c r="AF32" s="101">
        <f>Дебиторская!BP32</f>
        <v>0</v>
      </c>
      <c r="AG32" s="101">
        <f>Дебиторская!BQ32</f>
        <v>0</v>
      </c>
      <c r="AH32" s="101">
        <f>Дебиторская!BR32</f>
        <v>0</v>
      </c>
      <c r="AI32" s="101">
        <f>Дебиторская!BS32</f>
        <v>0</v>
      </c>
      <c r="AJ32" s="123"/>
      <c r="AK32" s="101" t="e">
        <f>Кредиторская!#REF!</f>
        <v>#REF!</v>
      </c>
      <c r="AL32" s="101" t="e">
        <f>Кредиторская!#REF!</f>
        <v>#REF!</v>
      </c>
      <c r="AM32" s="101" t="e">
        <f>Кредиторская!#REF!</f>
        <v>#REF!</v>
      </c>
      <c r="AN32" s="101" t="e">
        <f>Кредиторская!#REF!</f>
        <v>#REF!</v>
      </c>
      <c r="AO32" s="101" t="e">
        <f>Кредиторская!#REF!</f>
        <v>#REF!</v>
      </c>
      <c r="AP32" s="101" t="e">
        <f>Кредиторская!#REF!</f>
        <v>#REF!</v>
      </c>
      <c r="AQ32" s="101" t="e">
        <f>Кредиторская!#REF!</f>
        <v>#REF!</v>
      </c>
      <c r="AR32" s="101" t="e">
        <f>Кредиторская!#REF!</f>
        <v>#REF!</v>
      </c>
      <c r="AS32" s="101" t="e">
        <f>Кредиторская!#REF!</f>
        <v>#REF!</v>
      </c>
      <c r="AT32" s="101" t="e">
        <f>Кредиторская!#REF!</f>
        <v>#REF!</v>
      </c>
      <c r="AU32" s="101" t="e">
        <f>Кредиторская!#REF!</f>
        <v>#REF!</v>
      </c>
      <c r="AV32" s="101" t="e">
        <f>Кредиторская!#REF!</f>
        <v>#REF!</v>
      </c>
      <c r="AW32" s="41">
        <v>0</v>
      </c>
      <c r="AX32" s="41">
        <v>0</v>
      </c>
      <c r="AY32" s="64">
        <v>0</v>
      </c>
      <c r="AZ32" s="64">
        <v>0</v>
      </c>
      <c r="BA32" s="77">
        <v>0</v>
      </c>
      <c r="BB32" s="77">
        <v>0</v>
      </c>
      <c r="BC32" s="64">
        <v>0</v>
      </c>
      <c r="BD32" s="64">
        <v>0</v>
      </c>
      <c r="BE32" s="77">
        <v>0</v>
      </c>
      <c r="BF32" s="77">
        <f>BF33+BF34</f>
        <v>0</v>
      </c>
      <c r="BG32" s="64">
        <v>0</v>
      </c>
      <c r="BH32" s="64">
        <v>0</v>
      </c>
      <c r="BI32" s="5">
        <v>0</v>
      </c>
      <c r="BJ32" s="5">
        <v>0</v>
      </c>
      <c r="BK32" s="64">
        <v>0</v>
      </c>
      <c r="BL32" s="64">
        <v>0</v>
      </c>
      <c r="BM32" s="101">
        <f>Кредиторская!BP32</f>
        <v>0</v>
      </c>
      <c r="BN32" s="101">
        <f>Кредиторская!BQ32</f>
        <v>0</v>
      </c>
      <c r="BO32" s="101">
        <f>Кредиторская!BR32</f>
        <v>0</v>
      </c>
      <c r="BP32" s="101">
        <f>Кредиторская!BS32</f>
        <v>0</v>
      </c>
    </row>
    <row r="33" spans="1:68" s="109" customFormat="1" ht="23.25" customHeight="1">
      <c r="A33" s="106" t="s">
        <v>33</v>
      </c>
      <c r="B33" s="25" t="s">
        <v>32</v>
      </c>
      <c r="C33" s="26" t="s">
        <v>31</v>
      </c>
      <c r="D33" s="101" t="e">
        <f>Дебиторская!#REF!</f>
        <v>#REF!</v>
      </c>
      <c r="E33" s="101" t="e">
        <f>Дебиторская!#REF!</f>
        <v>#REF!</v>
      </c>
      <c r="F33" s="101" t="e">
        <f>Дебиторская!#REF!</f>
        <v>#REF!</v>
      </c>
      <c r="G33" s="101" t="e">
        <f>Дебиторская!#REF!</f>
        <v>#REF!</v>
      </c>
      <c r="H33" s="101" t="e">
        <f>Дебиторская!#REF!</f>
        <v>#REF!</v>
      </c>
      <c r="I33" s="101" t="e">
        <f>Дебиторская!#REF!</f>
        <v>#REF!</v>
      </c>
      <c r="J33" s="101" t="e">
        <f>Дебиторская!#REF!</f>
        <v>#REF!</v>
      </c>
      <c r="K33" s="101" t="e">
        <f>Дебиторская!#REF!</f>
        <v>#REF!</v>
      </c>
      <c r="L33" s="101" t="e">
        <f>Дебиторская!#REF!</f>
        <v>#REF!</v>
      </c>
      <c r="M33" s="101" t="e">
        <f>Дебиторская!#REF!</f>
        <v>#REF!</v>
      </c>
      <c r="N33" s="101" t="e">
        <f>Дебиторская!#REF!</f>
        <v>#REF!</v>
      </c>
      <c r="O33" s="101" t="e">
        <f>Дебиторская!#REF!</f>
        <v>#REF!</v>
      </c>
      <c r="P33" s="101">
        <f aca="true" t="shared" si="8" ref="P33:AE33">P34</f>
        <v>0</v>
      </c>
      <c r="Q33" s="101">
        <f t="shared" si="8"/>
        <v>0</v>
      </c>
      <c r="R33" s="101">
        <f t="shared" si="8"/>
        <v>0</v>
      </c>
      <c r="S33" s="101">
        <f t="shared" si="8"/>
        <v>0</v>
      </c>
      <c r="T33" s="101">
        <f t="shared" si="8"/>
        <v>0</v>
      </c>
      <c r="U33" s="101">
        <f t="shared" si="8"/>
        <v>0</v>
      </c>
      <c r="V33" s="101">
        <f t="shared" si="8"/>
        <v>0</v>
      </c>
      <c r="W33" s="101">
        <f t="shared" si="8"/>
        <v>0</v>
      </c>
      <c r="X33" s="101">
        <f t="shared" si="8"/>
        <v>0</v>
      </c>
      <c r="Y33" s="101">
        <f t="shared" si="8"/>
        <v>0</v>
      </c>
      <c r="Z33" s="101">
        <f t="shared" si="8"/>
        <v>0</v>
      </c>
      <c r="AA33" s="101">
        <f t="shared" si="8"/>
        <v>0</v>
      </c>
      <c r="AB33" s="101">
        <f t="shared" si="8"/>
        <v>0</v>
      </c>
      <c r="AC33" s="101">
        <f t="shared" si="8"/>
        <v>0</v>
      </c>
      <c r="AD33" s="101">
        <f t="shared" si="8"/>
        <v>0</v>
      </c>
      <c r="AE33" s="101">
        <f t="shared" si="8"/>
        <v>0</v>
      </c>
      <c r="AF33" s="101">
        <f>Дебиторская!BP33</f>
        <v>704829</v>
      </c>
      <c r="AG33" s="101">
        <f>Дебиторская!BQ33</f>
        <v>0</v>
      </c>
      <c r="AH33" s="101">
        <f>Дебиторская!BR33</f>
        <v>0</v>
      </c>
      <c r="AI33" s="101">
        <f>Дебиторская!BS33</f>
        <v>0</v>
      </c>
      <c r="AJ33" s="123"/>
      <c r="AK33" s="101" t="e">
        <f>Кредиторская!#REF!</f>
        <v>#REF!</v>
      </c>
      <c r="AL33" s="101" t="e">
        <f>Кредиторская!#REF!</f>
        <v>#REF!</v>
      </c>
      <c r="AM33" s="101" t="e">
        <f>Кредиторская!#REF!</f>
        <v>#REF!</v>
      </c>
      <c r="AN33" s="101" t="e">
        <f>Кредиторская!#REF!</f>
        <v>#REF!</v>
      </c>
      <c r="AO33" s="101" t="e">
        <f>Кредиторская!#REF!</f>
        <v>#REF!</v>
      </c>
      <c r="AP33" s="101" t="e">
        <f>Кредиторская!#REF!</f>
        <v>#REF!</v>
      </c>
      <c r="AQ33" s="101" t="e">
        <f>Кредиторская!#REF!</f>
        <v>#REF!</v>
      </c>
      <c r="AR33" s="101" t="e">
        <f>Кредиторская!#REF!</f>
        <v>#REF!</v>
      </c>
      <c r="AS33" s="101" t="e">
        <f>Кредиторская!#REF!</f>
        <v>#REF!</v>
      </c>
      <c r="AT33" s="101" t="e">
        <f>Кредиторская!#REF!</f>
        <v>#REF!</v>
      </c>
      <c r="AU33" s="101" t="e">
        <f>Кредиторская!#REF!</f>
        <v>#REF!</v>
      </c>
      <c r="AV33" s="101" t="e">
        <f>Кредиторская!#REF!</f>
        <v>#REF!</v>
      </c>
      <c r="AW33" s="101">
        <f>AW34</f>
        <v>0</v>
      </c>
      <c r="AX33" s="101">
        <f aca="true" t="shared" si="9" ref="AX33:BL33">AX34</f>
        <v>0</v>
      </c>
      <c r="AY33" s="101">
        <f t="shared" si="9"/>
        <v>0</v>
      </c>
      <c r="AZ33" s="101">
        <f t="shared" si="9"/>
        <v>0</v>
      </c>
      <c r="BA33" s="101">
        <f t="shared" si="9"/>
        <v>0</v>
      </c>
      <c r="BB33" s="101">
        <f t="shared" si="9"/>
        <v>0</v>
      </c>
      <c r="BC33" s="101">
        <f t="shared" si="9"/>
        <v>0</v>
      </c>
      <c r="BD33" s="101">
        <f t="shared" si="9"/>
        <v>0</v>
      </c>
      <c r="BE33" s="101">
        <f t="shared" si="9"/>
        <v>4800</v>
      </c>
      <c r="BF33" s="101">
        <f t="shared" si="9"/>
        <v>0</v>
      </c>
      <c r="BG33" s="101">
        <f t="shared" si="9"/>
        <v>0</v>
      </c>
      <c r="BH33" s="101">
        <f t="shared" si="9"/>
        <v>0</v>
      </c>
      <c r="BI33" s="101">
        <f t="shared" si="9"/>
        <v>0</v>
      </c>
      <c r="BJ33" s="101">
        <f t="shared" si="9"/>
        <v>0</v>
      </c>
      <c r="BK33" s="101">
        <f t="shared" si="9"/>
        <v>0</v>
      </c>
      <c r="BL33" s="101">
        <f t="shared" si="9"/>
        <v>0</v>
      </c>
      <c r="BM33" s="101">
        <f>Кредиторская!BP33</f>
        <v>0</v>
      </c>
      <c r="BN33" s="101">
        <f>Кредиторская!BQ33</f>
        <v>0</v>
      </c>
      <c r="BO33" s="101">
        <f>Кредиторская!BR33</f>
        <v>0</v>
      </c>
      <c r="BP33" s="101">
        <f>Кредиторская!BS33</f>
        <v>0</v>
      </c>
    </row>
    <row r="34" spans="1:68" s="110" customFormat="1" ht="23.25" customHeight="1">
      <c r="A34" s="29" t="s">
        <v>30</v>
      </c>
      <c r="B34" s="103" t="s">
        <v>29</v>
      </c>
      <c r="C34" s="104" t="s">
        <v>28</v>
      </c>
      <c r="D34" s="101" t="e">
        <f>Дебиторская!#REF!</f>
        <v>#REF!</v>
      </c>
      <c r="E34" s="101" t="e">
        <f>Дебиторская!#REF!</f>
        <v>#REF!</v>
      </c>
      <c r="F34" s="101" t="e">
        <f>Дебиторская!#REF!</f>
        <v>#REF!</v>
      </c>
      <c r="G34" s="101" t="e">
        <f>Дебиторская!#REF!</f>
        <v>#REF!</v>
      </c>
      <c r="H34" s="101" t="e">
        <f>Дебиторская!#REF!</f>
        <v>#REF!</v>
      </c>
      <c r="I34" s="101" t="e">
        <f>Дебиторская!#REF!</f>
        <v>#REF!</v>
      </c>
      <c r="J34" s="101" t="e">
        <f>Дебиторская!#REF!</f>
        <v>#REF!</v>
      </c>
      <c r="K34" s="101" t="e">
        <f>Дебиторская!#REF!</f>
        <v>#REF!</v>
      </c>
      <c r="L34" s="101" t="e">
        <f>Дебиторская!#REF!</f>
        <v>#REF!</v>
      </c>
      <c r="M34" s="101" t="e">
        <f>Дебиторская!#REF!</f>
        <v>#REF!</v>
      </c>
      <c r="N34" s="101" t="e">
        <f>Дебиторская!#REF!</f>
        <v>#REF!</v>
      </c>
      <c r="O34" s="101" t="e">
        <f>Дебиторская!#REF!</f>
        <v>#REF!</v>
      </c>
      <c r="P34" s="41">
        <v>0</v>
      </c>
      <c r="Q34" s="41">
        <v>0</v>
      </c>
      <c r="R34" s="64">
        <v>0</v>
      </c>
      <c r="S34" s="64">
        <v>0</v>
      </c>
      <c r="T34" s="60">
        <v>0</v>
      </c>
      <c r="U34" s="60">
        <v>0</v>
      </c>
      <c r="V34" s="64">
        <v>0</v>
      </c>
      <c r="W34" s="64">
        <v>0</v>
      </c>
      <c r="X34" s="77">
        <v>0</v>
      </c>
      <c r="Y34" s="77">
        <v>0</v>
      </c>
      <c r="Z34" s="64">
        <v>0</v>
      </c>
      <c r="AA34" s="64">
        <v>0</v>
      </c>
      <c r="AB34" s="5">
        <v>0</v>
      </c>
      <c r="AC34" s="5">
        <v>0</v>
      </c>
      <c r="AD34" s="64">
        <v>0</v>
      </c>
      <c r="AE34" s="64">
        <v>0</v>
      </c>
      <c r="AF34" s="101">
        <f>Дебиторская!BP34</f>
        <v>704829</v>
      </c>
      <c r="AG34" s="101">
        <f>Дебиторская!BQ34</f>
        <v>0</v>
      </c>
      <c r="AH34" s="101">
        <f>Дебиторская!BR34</f>
        <v>0</v>
      </c>
      <c r="AI34" s="101">
        <f>Дебиторская!BS34</f>
        <v>0</v>
      </c>
      <c r="AJ34" s="123"/>
      <c r="AK34" s="101" t="e">
        <f>Кредиторская!#REF!</f>
        <v>#REF!</v>
      </c>
      <c r="AL34" s="101" t="e">
        <f>Кредиторская!#REF!</f>
        <v>#REF!</v>
      </c>
      <c r="AM34" s="101" t="e">
        <f>Кредиторская!#REF!</f>
        <v>#REF!</v>
      </c>
      <c r="AN34" s="101" t="e">
        <f>Кредиторская!#REF!</f>
        <v>#REF!</v>
      </c>
      <c r="AO34" s="101" t="e">
        <f>Кредиторская!#REF!</f>
        <v>#REF!</v>
      </c>
      <c r="AP34" s="101" t="e">
        <f>Кредиторская!#REF!</f>
        <v>#REF!</v>
      </c>
      <c r="AQ34" s="101" t="e">
        <f>Кредиторская!#REF!</f>
        <v>#REF!</v>
      </c>
      <c r="AR34" s="101" t="e">
        <f>Кредиторская!#REF!</f>
        <v>#REF!</v>
      </c>
      <c r="AS34" s="101" t="e">
        <f>Кредиторская!#REF!</f>
        <v>#REF!</v>
      </c>
      <c r="AT34" s="101" t="e">
        <f>Кредиторская!#REF!</f>
        <v>#REF!</v>
      </c>
      <c r="AU34" s="101" t="e">
        <f>Кредиторская!#REF!</f>
        <v>#REF!</v>
      </c>
      <c r="AV34" s="101" t="e">
        <f>Кредиторская!#REF!</f>
        <v>#REF!</v>
      </c>
      <c r="AW34" s="41">
        <v>0</v>
      </c>
      <c r="AX34" s="41">
        <v>0</v>
      </c>
      <c r="AY34" s="64">
        <v>0</v>
      </c>
      <c r="AZ34" s="64">
        <v>0</v>
      </c>
      <c r="BA34" s="77">
        <v>0</v>
      </c>
      <c r="BB34" s="77">
        <v>0</v>
      </c>
      <c r="BC34" s="64">
        <v>0</v>
      </c>
      <c r="BD34" s="64">
        <v>0</v>
      </c>
      <c r="BE34" s="77">
        <v>4800</v>
      </c>
      <c r="BF34" s="77">
        <v>0</v>
      </c>
      <c r="BG34" s="64">
        <v>0</v>
      </c>
      <c r="BH34" s="64">
        <v>0</v>
      </c>
      <c r="BI34" s="5">
        <v>0</v>
      </c>
      <c r="BJ34" s="5">
        <v>0</v>
      </c>
      <c r="BK34" s="64">
        <v>0</v>
      </c>
      <c r="BL34" s="64">
        <v>0</v>
      </c>
      <c r="BM34" s="101">
        <f>Кредиторская!BP34</f>
        <v>0</v>
      </c>
      <c r="BN34" s="101">
        <f>Кредиторская!BQ34</f>
        <v>0</v>
      </c>
      <c r="BO34" s="101">
        <f>Кредиторская!BR34</f>
        <v>0</v>
      </c>
      <c r="BP34" s="101">
        <f>Кредиторская!BS34</f>
        <v>0</v>
      </c>
    </row>
    <row r="35" spans="1:68" s="109" customFormat="1" ht="37.5" customHeight="1">
      <c r="A35" s="106" t="s">
        <v>27</v>
      </c>
      <c r="B35" s="25">
        <v>310</v>
      </c>
      <c r="C35" s="26" t="s">
        <v>4</v>
      </c>
      <c r="D35" s="101" t="e">
        <f>Дебиторская!#REF!</f>
        <v>#REF!</v>
      </c>
      <c r="E35" s="101" t="e">
        <f>Дебиторская!#REF!</f>
        <v>#REF!</v>
      </c>
      <c r="F35" s="101" t="e">
        <f>Дебиторская!#REF!</f>
        <v>#REF!</v>
      </c>
      <c r="G35" s="101" t="e">
        <f>Дебиторская!#REF!</f>
        <v>#REF!</v>
      </c>
      <c r="H35" s="101" t="e">
        <f>Дебиторская!#REF!</f>
        <v>#REF!</v>
      </c>
      <c r="I35" s="101" t="e">
        <f>Дебиторская!#REF!</f>
        <v>#REF!</v>
      </c>
      <c r="J35" s="101" t="e">
        <f>Дебиторская!#REF!</f>
        <v>#REF!</v>
      </c>
      <c r="K35" s="101" t="e">
        <f>Дебиторская!#REF!</f>
        <v>#REF!</v>
      </c>
      <c r="L35" s="101" t="e">
        <f>Дебиторская!#REF!</f>
        <v>#REF!</v>
      </c>
      <c r="M35" s="101" t="e">
        <f>Дебиторская!#REF!</f>
        <v>#REF!</v>
      </c>
      <c r="N35" s="101" t="e">
        <f>Дебиторская!#REF!</f>
        <v>#REF!</v>
      </c>
      <c r="O35" s="101" t="e">
        <f>Дебиторская!#REF!</f>
        <v>#REF!</v>
      </c>
      <c r="P35" s="101">
        <f>P36+P37</f>
        <v>18271743.1</v>
      </c>
      <c r="Q35" s="101">
        <f aca="true" t="shared" si="10" ref="Q35:AE35">Q36+Q37</f>
        <v>4088989.1</v>
      </c>
      <c r="R35" s="101">
        <f t="shared" si="10"/>
        <v>0</v>
      </c>
      <c r="S35" s="101">
        <f t="shared" si="10"/>
        <v>0</v>
      </c>
      <c r="T35" s="101">
        <f t="shared" si="10"/>
        <v>0</v>
      </c>
      <c r="U35" s="101">
        <f t="shared" si="10"/>
        <v>0</v>
      </c>
      <c r="V35" s="101">
        <f t="shared" si="10"/>
        <v>0</v>
      </c>
      <c r="W35" s="101">
        <f t="shared" si="10"/>
        <v>0</v>
      </c>
      <c r="X35" s="101">
        <f t="shared" si="10"/>
        <v>0</v>
      </c>
      <c r="Y35" s="101">
        <f t="shared" si="10"/>
        <v>0</v>
      </c>
      <c r="Z35" s="101">
        <f t="shared" si="10"/>
        <v>0</v>
      </c>
      <c r="AA35" s="101">
        <f t="shared" si="10"/>
        <v>0</v>
      </c>
      <c r="AB35" s="101">
        <f t="shared" si="10"/>
        <v>0</v>
      </c>
      <c r="AC35" s="101">
        <f t="shared" si="10"/>
        <v>0</v>
      </c>
      <c r="AD35" s="101">
        <f t="shared" si="10"/>
        <v>0</v>
      </c>
      <c r="AE35" s="101">
        <f t="shared" si="10"/>
        <v>0</v>
      </c>
      <c r="AF35" s="101">
        <f>Дебиторская!BP35</f>
        <v>22469.65</v>
      </c>
      <c r="AG35" s="101">
        <f>Дебиторская!BQ35</f>
        <v>0</v>
      </c>
      <c r="AH35" s="101">
        <f>Дебиторская!BR35</f>
        <v>0</v>
      </c>
      <c r="AI35" s="101">
        <f>Дебиторская!BS35</f>
        <v>0</v>
      </c>
      <c r="AJ35" s="123"/>
      <c r="AK35" s="101" t="e">
        <f>Кредиторская!#REF!</f>
        <v>#REF!</v>
      </c>
      <c r="AL35" s="101" t="e">
        <f>Кредиторская!#REF!</f>
        <v>#REF!</v>
      </c>
      <c r="AM35" s="101" t="e">
        <f>Кредиторская!#REF!</f>
        <v>#REF!</v>
      </c>
      <c r="AN35" s="101" t="e">
        <f>Кредиторская!#REF!</f>
        <v>#REF!</v>
      </c>
      <c r="AO35" s="101" t="e">
        <f>Кредиторская!#REF!</f>
        <v>#REF!</v>
      </c>
      <c r="AP35" s="101" t="e">
        <f>Кредиторская!#REF!</f>
        <v>#REF!</v>
      </c>
      <c r="AQ35" s="101" t="e">
        <f>Кредиторская!#REF!</f>
        <v>#REF!</v>
      </c>
      <c r="AR35" s="101" t="e">
        <f>Кредиторская!#REF!</f>
        <v>#REF!</v>
      </c>
      <c r="AS35" s="101" t="e">
        <f>Кредиторская!#REF!</f>
        <v>#REF!</v>
      </c>
      <c r="AT35" s="101" t="e">
        <f>Кредиторская!#REF!</f>
        <v>#REF!</v>
      </c>
      <c r="AU35" s="101" t="e">
        <f>Кредиторская!#REF!</f>
        <v>#REF!</v>
      </c>
      <c r="AV35" s="101" t="e">
        <f>Кредиторская!#REF!</f>
        <v>#REF!</v>
      </c>
      <c r="AW35" s="101">
        <f>AW36+AW37</f>
        <v>0</v>
      </c>
      <c r="AX35" s="101">
        <f aca="true" t="shared" si="11" ref="AX35:BL35">AX36+AX37</f>
        <v>0</v>
      </c>
      <c r="AY35" s="101">
        <f t="shared" si="11"/>
        <v>0</v>
      </c>
      <c r="AZ35" s="101">
        <f t="shared" si="11"/>
        <v>0</v>
      </c>
      <c r="BA35" s="101">
        <f t="shared" si="11"/>
        <v>0</v>
      </c>
      <c r="BB35" s="101">
        <f t="shared" si="11"/>
        <v>0</v>
      </c>
      <c r="BC35" s="101">
        <f t="shared" si="11"/>
        <v>0</v>
      </c>
      <c r="BD35" s="101">
        <f t="shared" si="11"/>
        <v>0</v>
      </c>
      <c r="BE35" s="101">
        <f t="shared" si="11"/>
        <v>0</v>
      </c>
      <c r="BF35" s="101">
        <f t="shared" si="11"/>
        <v>0</v>
      </c>
      <c r="BG35" s="101">
        <f t="shared" si="11"/>
        <v>0</v>
      </c>
      <c r="BH35" s="101">
        <f t="shared" si="11"/>
        <v>0</v>
      </c>
      <c r="BI35" s="101">
        <f t="shared" si="11"/>
        <v>0</v>
      </c>
      <c r="BJ35" s="101">
        <f t="shared" si="11"/>
        <v>0</v>
      </c>
      <c r="BK35" s="101">
        <f t="shared" si="11"/>
        <v>0</v>
      </c>
      <c r="BL35" s="101">
        <f t="shared" si="11"/>
        <v>0</v>
      </c>
      <c r="BM35" s="101">
        <f>Кредиторская!BP35</f>
        <v>65343954.33</v>
      </c>
      <c r="BN35" s="101">
        <f>Кредиторская!BQ35</f>
        <v>0</v>
      </c>
      <c r="BO35" s="101">
        <f>Кредиторская!BR35</f>
        <v>0</v>
      </c>
      <c r="BP35" s="101">
        <f>Кредиторская!BS35</f>
        <v>0</v>
      </c>
    </row>
    <row r="36" spans="1:68" s="110" customFormat="1" ht="34.5" customHeight="1">
      <c r="A36" s="29" t="s">
        <v>26</v>
      </c>
      <c r="B36" s="103" t="s">
        <v>25</v>
      </c>
      <c r="C36" s="104" t="s">
        <v>24</v>
      </c>
      <c r="D36" s="101" t="e">
        <f>Дебиторская!#REF!</f>
        <v>#REF!</v>
      </c>
      <c r="E36" s="101" t="e">
        <f>Дебиторская!#REF!</f>
        <v>#REF!</v>
      </c>
      <c r="F36" s="101" t="e">
        <f>Дебиторская!#REF!</f>
        <v>#REF!</v>
      </c>
      <c r="G36" s="101" t="e">
        <f>Дебиторская!#REF!</f>
        <v>#REF!</v>
      </c>
      <c r="H36" s="101" t="e">
        <f>Дебиторская!#REF!</f>
        <v>#REF!</v>
      </c>
      <c r="I36" s="101" t="e">
        <f>Дебиторская!#REF!</f>
        <v>#REF!</v>
      </c>
      <c r="J36" s="101" t="e">
        <f>Дебиторская!#REF!</f>
        <v>#REF!</v>
      </c>
      <c r="K36" s="101" t="e">
        <f>Дебиторская!#REF!</f>
        <v>#REF!</v>
      </c>
      <c r="L36" s="101" t="e">
        <f>Дебиторская!#REF!</f>
        <v>#REF!</v>
      </c>
      <c r="M36" s="101" t="e">
        <f>Дебиторская!#REF!</f>
        <v>#REF!</v>
      </c>
      <c r="N36" s="101" t="e">
        <f>Дебиторская!#REF!</f>
        <v>#REF!</v>
      </c>
      <c r="O36" s="101" t="e">
        <f>Дебиторская!#REF!</f>
        <v>#REF!</v>
      </c>
      <c r="P36" s="41">
        <v>4088989.1</v>
      </c>
      <c r="Q36" s="41">
        <v>4088989.1</v>
      </c>
      <c r="R36" s="64">
        <v>0</v>
      </c>
      <c r="S36" s="64">
        <v>0</v>
      </c>
      <c r="T36" s="60">
        <v>0</v>
      </c>
      <c r="U36" s="60">
        <v>0</v>
      </c>
      <c r="V36" s="64">
        <v>0</v>
      </c>
      <c r="W36" s="64">
        <v>0</v>
      </c>
      <c r="X36" s="77">
        <v>0</v>
      </c>
      <c r="Y36" s="77">
        <v>0</v>
      </c>
      <c r="Z36" s="64">
        <v>0</v>
      </c>
      <c r="AA36" s="64">
        <v>0</v>
      </c>
      <c r="AB36" s="5">
        <v>0</v>
      </c>
      <c r="AC36" s="5">
        <v>0</v>
      </c>
      <c r="AD36" s="64">
        <v>0</v>
      </c>
      <c r="AE36" s="64">
        <v>0</v>
      </c>
      <c r="AF36" s="101">
        <f>Дебиторская!BP36</f>
        <v>0</v>
      </c>
      <c r="AG36" s="101">
        <f>Дебиторская!BQ36</f>
        <v>0</v>
      </c>
      <c r="AH36" s="101">
        <f>Дебиторская!BR36</f>
        <v>0</v>
      </c>
      <c r="AI36" s="101">
        <f>Дебиторская!BS36</f>
        <v>0</v>
      </c>
      <c r="AJ36" s="123"/>
      <c r="AK36" s="101" t="e">
        <f>Кредиторская!#REF!</f>
        <v>#REF!</v>
      </c>
      <c r="AL36" s="101" t="e">
        <f>Кредиторская!#REF!</f>
        <v>#REF!</v>
      </c>
      <c r="AM36" s="101" t="e">
        <f>Кредиторская!#REF!</f>
        <v>#REF!</v>
      </c>
      <c r="AN36" s="101" t="e">
        <f>Кредиторская!#REF!</f>
        <v>#REF!</v>
      </c>
      <c r="AO36" s="101" t="e">
        <f>Кредиторская!#REF!</f>
        <v>#REF!</v>
      </c>
      <c r="AP36" s="101" t="e">
        <f>Кредиторская!#REF!</f>
        <v>#REF!</v>
      </c>
      <c r="AQ36" s="101" t="e">
        <f>Кредиторская!#REF!</f>
        <v>#REF!</v>
      </c>
      <c r="AR36" s="101" t="e">
        <f>Кредиторская!#REF!</f>
        <v>#REF!</v>
      </c>
      <c r="AS36" s="101" t="e">
        <f>Кредиторская!#REF!</f>
        <v>#REF!</v>
      </c>
      <c r="AT36" s="101" t="e">
        <f>Кредиторская!#REF!</f>
        <v>#REF!</v>
      </c>
      <c r="AU36" s="101" t="e">
        <f>Кредиторская!#REF!</f>
        <v>#REF!</v>
      </c>
      <c r="AV36" s="101" t="e">
        <f>Кредиторская!#REF!</f>
        <v>#REF!</v>
      </c>
      <c r="AW36" s="41">
        <v>0</v>
      </c>
      <c r="AX36" s="41">
        <v>0</v>
      </c>
      <c r="AY36" s="64">
        <v>0</v>
      </c>
      <c r="AZ36" s="64">
        <v>0</v>
      </c>
      <c r="BA36" s="77">
        <v>0</v>
      </c>
      <c r="BB36" s="77">
        <v>0</v>
      </c>
      <c r="BC36" s="64">
        <v>0</v>
      </c>
      <c r="BD36" s="64">
        <v>0</v>
      </c>
      <c r="BE36" s="77">
        <v>0</v>
      </c>
      <c r="BF36" s="77">
        <v>0</v>
      </c>
      <c r="BG36" s="64">
        <v>0</v>
      </c>
      <c r="BH36" s="64">
        <v>0</v>
      </c>
      <c r="BI36" s="5">
        <v>0</v>
      </c>
      <c r="BJ36" s="5">
        <v>0</v>
      </c>
      <c r="BK36" s="64">
        <v>0</v>
      </c>
      <c r="BL36" s="64">
        <v>0</v>
      </c>
      <c r="BM36" s="101">
        <f>Кредиторская!BP36</f>
        <v>3470424.83</v>
      </c>
      <c r="BN36" s="101">
        <f>Кредиторская!BQ36</f>
        <v>0</v>
      </c>
      <c r="BO36" s="101">
        <f>Кредиторская!BR36</f>
        <v>0</v>
      </c>
      <c r="BP36" s="101">
        <f>Кредиторская!BS36</f>
        <v>0</v>
      </c>
    </row>
    <row r="37" spans="1:68" s="110" customFormat="1" ht="24" customHeight="1">
      <c r="A37" s="29" t="s">
        <v>23</v>
      </c>
      <c r="B37" s="103" t="s">
        <v>22</v>
      </c>
      <c r="C37" s="104" t="s">
        <v>21</v>
      </c>
      <c r="D37" s="101" t="e">
        <f>Дебиторская!#REF!</f>
        <v>#REF!</v>
      </c>
      <c r="E37" s="101" t="e">
        <f>Дебиторская!#REF!</f>
        <v>#REF!</v>
      </c>
      <c r="F37" s="101" t="e">
        <f>Дебиторская!#REF!</f>
        <v>#REF!</v>
      </c>
      <c r="G37" s="101" t="e">
        <f>Дебиторская!#REF!</f>
        <v>#REF!</v>
      </c>
      <c r="H37" s="101" t="e">
        <f>Дебиторская!#REF!</f>
        <v>#REF!</v>
      </c>
      <c r="I37" s="101" t="e">
        <f>Дебиторская!#REF!</f>
        <v>#REF!</v>
      </c>
      <c r="J37" s="101" t="e">
        <f>Дебиторская!#REF!</f>
        <v>#REF!</v>
      </c>
      <c r="K37" s="101" t="e">
        <f>Дебиторская!#REF!</f>
        <v>#REF!</v>
      </c>
      <c r="L37" s="101" t="e">
        <f>Дебиторская!#REF!</f>
        <v>#REF!</v>
      </c>
      <c r="M37" s="101" t="e">
        <f>Дебиторская!#REF!</f>
        <v>#REF!</v>
      </c>
      <c r="N37" s="101" t="e">
        <f>Дебиторская!#REF!</f>
        <v>#REF!</v>
      </c>
      <c r="O37" s="101" t="e">
        <f>Дебиторская!#REF!</f>
        <v>#REF!</v>
      </c>
      <c r="P37" s="41">
        <v>14182754</v>
      </c>
      <c r="Q37" s="41">
        <v>0</v>
      </c>
      <c r="R37" s="64">
        <v>0</v>
      </c>
      <c r="S37" s="64">
        <v>0</v>
      </c>
      <c r="T37" s="60">
        <v>0</v>
      </c>
      <c r="U37" s="60">
        <v>0</v>
      </c>
      <c r="V37" s="64">
        <v>0</v>
      </c>
      <c r="W37" s="64">
        <v>0</v>
      </c>
      <c r="X37" s="77">
        <v>0</v>
      </c>
      <c r="Y37" s="77">
        <v>0</v>
      </c>
      <c r="Z37" s="64">
        <v>0</v>
      </c>
      <c r="AA37" s="64">
        <v>0</v>
      </c>
      <c r="AB37" s="5">
        <v>0</v>
      </c>
      <c r="AC37" s="5">
        <v>0</v>
      </c>
      <c r="AD37" s="64">
        <v>0</v>
      </c>
      <c r="AE37" s="64">
        <v>0</v>
      </c>
      <c r="AF37" s="101">
        <f>Дебиторская!BP37</f>
        <v>22469.65</v>
      </c>
      <c r="AG37" s="101">
        <f>Дебиторская!BQ37</f>
        <v>0</v>
      </c>
      <c r="AH37" s="101">
        <f>Дебиторская!BR37</f>
        <v>0</v>
      </c>
      <c r="AI37" s="101">
        <f>Дебиторская!BS37</f>
        <v>0</v>
      </c>
      <c r="AJ37" s="123"/>
      <c r="AK37" s="101" t="e">
        <f>Кредиторская!#REF!</f>
        <v>#REF!</v>
      </c>
      <c r="AL37" s="101" t="e">
        <f>Кредиторская!#REF!</f>
        <v>#REF!</v>
      </c>
      <c r="AM37" s="101" t="e">
        <f>Кредиторская!#REF!</f>
        <v>#REF!</v>
      </c>
      <c r="AN37" s="101" t="e">
        <f>Кредиторская!#REF!</f>
        <v>#REF!</v>
      </c>
      <c r="AO37" s="101" t="e">
        <f>Кредиторская!#REF!</f>
        <v>#REF!</v>
      </c>
      <c r="AP37" s="101" t="e">
        <f>Кредиторская!#REF!</f>
        <v>#REF!</v>
      </c>
      <c r="AQ37" s="101" t="e">
        <f>Кредиторская!#REF!</f>
        <v>#REF!</v>
      </c>
      <c r="AR37" s="101" t="e">
        <f>Кредиторская!#REF!</f>
        <v>#REF!</v>
      </c>
      <c r="AS37" s="101" t="e">
        <f>Кредиторская!#REF!</f>
        <v>#REF!</v>
      </c>
      <c r="AT37" s="101" t="e">
        <f>Кредиторская!#REF!</f>
        <v>#REF!</v>
      </c>
      <c r="AU37" s="101" t="e">
        <f>Кредиторская!#REF!</f>
        <v>#REF!</v>
      </c>
      <c r="AV37" s="101" t="e">
        <f>Кредиторская!#REF!</f>
        <v>#REF!</v>
      </c>
      <c r="AW37" s="41">
        <v>0</v>
      </c>
      <c r="AX37" s="41">
        <v>0</v>
      </c>
      <c r="AY37" s="64">
        <v>0</v>
      </c>
      <c r="AZ37" s="64">
        <v>0</v>
      </c>
      <c r="BA37" s="77">
        <v>0</v>
      </c>
      <c r="BB37" s="77">
        <v>0</v>
      </c>
      <c r="BC37" s="64">
        <v>0</v>
      </c>
      <c r="BD37" s="64">
        <v>0</v>
      </c>
      <c r="BE37" s="77">
        <v>0</v>
      </c>
      <c r="BF37" s="77">
        <v>0</v>
      </c>
      <c r="BG37" s="64">
        <v>0</v>
      </c>
      <c r="BH37" s="64">
        <v>0</v>
      </c>
      <c r="BI37" s="5">
        <v>0</v>
      </c>
      <c r="BJ37" s="5">
        <v>0</v>
      </c>
      <c r="BK37" s="64">
        <v>0</v>
      </c>
      <c r="BL37" s="64">
        <v>0</v>
      </c>
      <c r="BM37" s="101">
        <f>Кредиторская!BP37</f>
        <v>61873529.5</v>
      </c>
      <c r="BN37" s="101">
        <f>Кредиторская!BQ37</f>
        <v>0</v>
      </c>
      <c r="BO37" s="101">
        <f>Кредиторская!BR37</f>
        <v>0</v>
      </c>
      <c r="BP37" s="101">
        <f>Кредиторская!BS37</f>
        <v>0</v>
      </c>
    </row>
    <row r="38" spans="1:68" s="109" customFormat="1" ht="42" customHeight="1">
      <c r="A38" s="106" t="s">
        <v>20</v>
      </c>
      <c r="B38" s="25">
        <v>340</v>
      </c>
      <c r="C38" s="26" t="s">
        <v>19</v>
      </c>
      <c r="D38" s="101" t="e">
        <f>Дебиторская!#REF!</f>
        <v>#REF!</v>
      </c>
      <c r="E38" s="101" t="e">
        <f>Дебиторская!#REF!</f>
        <v>#REF!</v>
      </c>
      <c r="F38" s="101" t="e">
        <f>Дебиторская!#REF!</f>
        <v>#REF!</v>
      </c>
      <c r="G38" s="101" t="e">
        <f>Дебиторская!#REF!</f>
        <v>#REF!</v>
      </c>
      <c r="H38" s="101" t="e">
        <f>Дебиторская!#REF!</f>
        <v>#REF!</v>
      </c>
      <c r="I38" s="101" t="e">
        <f>Дебиторская!#REF!</f>
        <v>#REF!</v>
      </c>
      <c r="J38" s="101" t="e">
        <f>Дебиторская!#REF!</f>
        <v>#REF!</v>
      </c>
      <c r="K38" s="101" t="e">
        <f>Дебиторская!#REF!</f>
        <v>#REF!</v>
      </c>
      <c r="L38" s="101" t="e">
        <f>Дебиторская!#REF!</f>
        <v>#REF!</v>
      </c>
      <c r="M38" s="101" t="e">
        <f>Дебиторская!#REF!</f>
        <v>#REF!</v>
      </c>
      <c r="N38" s="101" t="e">
        <f>Дебиторская!#REF!</f>
        <v>#REF!</v>
      </c>
      <c r="O38" s="101" t="e">
        <f>Дебиторская!#REF!</f>
        <v>#REF!</v>
      </c>
      <c r="P38" s="101">
        <f>P39+P40+P41+P42</f>
        <v>0</v>
      </c>
      <c r="Q38" s="101">
        <f aca="true" t="shared" si="12" ref="Q38:AE38">Q39+Q40+Q41+Q42</f>
        <v>0</v>
      </c>
      <c r="R38" s="101">
        <f t="shared" si="12"/>
        <v>0</v>
      </c>
      <c r="S38" s="101">
        <f t="shared" si="12"/>
        <v>0</v>
      </c>
      <c r="T38" s="101">
        <f t="shared" si="12"/>
        <v>0</v>
      </c>
      <c r="U38" s="101">
        <f t="shared" si="12"/>
        <v>0</v>
      </c>
      <c r="V38" s="101">
        <f t="shared" si="12"/>
        <v>0</v>
      </c>
      <c r="W38" s="101">
        <f t="shared" si="12"/>
        <v>0</v>
      </c>
      <c r="X38" s="101">
        <f t="shared" si="12"/>
        <v>0</v>
      </c>
      <c r="Y38" s="101">
        <f t="shared" si="12"/>
        <v>0</v>
      </c>
      <c r="Z38" s="101">
        <f t="shared" si="12"/>
        <v>0</v>
      </c>
      <c r="AA38" s="101">
        <f t="shared" si="12"/>
        <v>0</v>
      </c>
      <c r="AB38" s="101">
        <f t="shared" si="12"/>
        <v>0</v>
      </c>
      <c r="AC38" s="101">
        <f t="shared" si="12"/>
        <v>0</v>
      </c>
      <c r="AD38" s="101">
        <f t="shared" si="12"/>
        <v>0</v>
      </c>
      <c r="AE38" s="101">
        <f t="shared" si="12"/>
        <v>0</v>
      </c>
      <c r="AF38" s="101">
        <f>Дебиторская!BP38</f>
        <v>0</v>
      </c>
      <c r="AG38" s="101">
        <f>Дебиторская!BQ38</f>
        <v>0</v>
      </c>
      <c r="AH38" s="101">
        <f>Дебиторская!BR38</f>
        <v>0</v>
      </c>
      <c r="AI38" s="101">
        <f>Дебиторская!BS38</f>
        <v>0</v>
      </c>
      <c r="AJ38" s="123"/>
      <c r="AK38" s="101" t="e">
        <f>Кредиторская!#REF!</f>
        <v>#REF!</v>
      </c>
      <c r="AL38" s="101" t="e">
        <f>Кредиторская!#REF!</f>
        <v>#REF!</v>
      </c>
      <c r="AM38" s="101" t="e">
        <f>Кредиторская!#REF!</f>
        <v>#REF!</v>
      </c>
      <c r="AN38" s="101" t="e">
        <f>Кредиторская!#REF!</f>
        <v>#REF!</v>
      </c>
      <c r="AO38" s="101" t="e">
        <f>Кредиторская!#REF!</f>
        <v>#REF!</v>
      </c>
      <c r="AP38" s="101" t="e">
        <f>Кредиторская!#REF!</f>
        <v>#REF!</v>
      </c>
      <c r="AQ38" s="101" t="e">
        <f>Кредиторская!#REF!</f>
        <v>#REF!</v>
      </c>
      <c r="AR38" s="101" t="e">
        <f>Кредиторская!#REF!</f>
        <v>#REF!</v>
      </c>
      <c r="AS38" s="101" t="e">
        <f>Кредиторская!#REF!</f>
        <v>#REF!</v>
      </c>
      <c r="AT38" s="101" t="e">
        <f>Кредиторская!#REF!</f>
        <v>#REF!</v>
      </c>
      <c r="AU38" s="101" t="e">
        <f>Кредиторская!#REF!</f>
        <v>#REF!</v>
      </c>
      <c r="AV38" s="101" t="e">
        <f>Кредиторская!#REF!</f>
        <v>#REF!</v>
      </c>
      <c r="AW38" s="101">
        <f>AW39+AW40+AW41+AW42</f>
        <v>980</v>
      </c>
      <c r="AX38" s="101">
        <f aca="true" t="shared" si="13" ref="AX38:BL38">AX39+AX40+AX41+AX42</f>
        <v>0</v>
      </c>
      <c r="AY38" s="101">
        <f t="shared" si="13"/>
        <v>0</v>
      </c>
      <c r="AZ38" s="101">
        <f t="shared" si="13"/>
        <v>0</v>
      </c>
      <c r="BA38" s="101">
        <f t="shared" si="13"/>
        <v>42674.89</v>
      </c>
      <c r="BB38" s="101">
        <f t="shared" si="13"/>
        <v>0</v>
      </c>
      <c r="BC38" s="101">
        <f t="shared" si="13"/>
        <v>0</v>
      </c>
      <c r="BD38" s="101">
        <f t="shared" si="13"/>
        <v>0</v>
      </c>
      <c r="BE38" s="101">
        <f t="shared" si="13"/>
        <v>44140</v>
      </c>
      <c r="BF38" s="101">
        <f t="shared" si="13"/>
        <v>0</v>
      </c>
      <c r="BG38" s="101">
        <f t="shared" si="13"/>
        <v>0</v>
      </c>
      <c r="BH38" s="101">
        <f t="shared" si="13"/>
        <v>0</v>
      </c>
      <c r="BI38" s="101">
        <f t="shared" si="13"/>
        <v>0</v>
      </c>
      <c r="BJ38" s="101">
        <f t="shared" si="13"/>
        <v>0</v>
      </c>
      <c r="BK38" s="101">
        <f t="shared" si="13"/>
        <v>0</v>
      </c>
      <c r="BL38" s="101">
        <f t="shared" si="13"/>
        <v>0</v>
      </c>
      <c r="BM38" s="101">
        <f>Кредиторская!BP38</f>
        <v>768725.1</v>
      </c>
      <c r="BN38" s="101">
        <f>Кредиторская!BQ38</f>
        <v>0</v>
      </c>
      <c r="BO38" s="101">
        <f>Кредиторская!BR38</f>
        <v>0</v>
      </c>
      <c r="BP38" s="101">
        <f>Кредиторская!BS38</f>
        <v>0</v>
      </c>
    </row>
    <row r="39" spans="1:68" s="110" customFormat="1" ht="26.25" customHeight="1">
      <c r="A39" s="29" t="s">
        <v>18</v>
      </c>
      <c r="B39" s="103" t="s">
        <v>17</v>
      </c>
      <c r="C39" s="104" t="s">
        <v>16</v>
      </c>
      <c r="D39" s="101" t="e">
        <f>Дебиторская!#REF!</f>
        <v>#REF!</v>
      </c>
      <c r="E39" s="101" t="e">
        <f>Дебиторская!#REF!</f>
        <v>#REF!</v>
      </c>
      <c r="F39" s="101" t="e">
        <f>Дебиторская!#REF!</f>
        <v>#REF!</v>
      </c>
      <c r="G39" s="101" t="e">
        <f>Дебиторская!#REF!</f>
        <v>#REF!</v>
      </c>
      <c r="H39" s="101" t="e">
        <f>Дебиторская!#REF!</f>
        <v>#REF!</v>
      </c>
      <c r="I39" s="101" t="e">
        <f>Дебиторская!#REF!</f>
        <v>#REF!</v>
      </c>
      <c r="J39" s="101" t="e">
        <f>Дебиторская!#REF!</f>
        <v>#REF!</v>
      </c>
      <c r="K39" s="101" t="e">
        <f>Дебиторская!#REF!</f>
        <v>#REF!</v>
      </c>
      <c r="L39" s="101" t="e">
        <f>Дебиторская!#REF!</f>
        <v>#REF!</v>
      </c>
      <c r="M39" s="101" t="e">
        <f>Дебиторская!#REF!</f>
        <v>#REF!</v>
      </c>
      <c r="N39" s="101" t="e">
        <f>Дебиторская!#REF!</f>
        <v>#REF!</v>
      </c>
      <c r="O39" s="101" t="e">
        <f>Дебиторская!#REF!</f>
        <v>#REF!</v>
      </c>
      <c r="P39" s="41">
        <v>0</v>
      </c>
      <c r="Q39" s="41">
        <v>0</v>
      </c>
      <c r="R39" s="64">
        <v>0</v>
      </c>
      <c r="S39" s="64">
        <v>0</v>
      </c>
      <c r="T39" s="60">
        <v>0</v>
      </c>
      <c r="U39" s="60">
        <v>0</v>
      </c>
      <c r="V39" s="64">
        <v>0</v>
      </c>
      <c r="W39" s="64">
        <v>0</v>
      </c>
      <c r="X39" s="78">
        <v>0</v>
      </c>
      <c r="Y39" s="78">
        <v>0</v>
      </c>
      <c r="Z39" s="64">
        <v>0</v>
      </c>
      <c r="AA39" s="64">
        <v>0</v>
      </c>
      <c r="AB39" s="5">
        <v>0</v>
      </c>
      <c r="AC39" s="5">
        <v>0</v>
      </c>
      <c r="AD39" s="64">
        <v>0</v>
      </c>
      <c r="AE39" s="64">
        <v>0</v>
      </c>
      <c r="AF39" s="101">
        <f>Дебиторская!BP39</f>
        <v>0</v>
      </c>
      <c r="AG39" s="101">
        <f>Дебиторская!BQ39</f>
        <v>0</v>
      </c>
      <c r="AH39" s="101">
        <f>Дебиторская!BR39</f>
        <v>0</v>
      </c>
      <c r="AI39" s="101">
        <f>Дебиторская!BS39</f>
        <v>0</v>
      </c>
      <c r="AJ39" s="123"/>
      <c r="AK39" s="101" t="e">
        <f>Кредиторская!#REF!</f>
        <v>#REF!</v>
      </c>
      <c r="AL39" s="101" t="e">
        <f>Кредиторская!#REF!</f>
        <v>#REF!</v>
      </c>
      <c r="AM39" s="101" t="e">
        <f>Кредиторская!#REF!</f>
        <v>#REF!</v>
      </c>
      <c r="AN39" s="101" t="e">
        <f>Кредиторская!#REF!</f>
        <v>#REF!</v>
      </c>
      <c r="AO39" s="101" t="e">
        <f>Кредиторская!#REF!</f>
        <v>#REF!</v>
      </c>
      <c r="AP39" s="101" t="e">
        <f>Кредиторская!#REF!</f>
        <v>#REF!</v>
      </c>
      <c r="AQ39" s="101" t="e">
        <f>Кредиторская!#REF!</f>
        <v>#REF!</v>
      </c>
      <c r="AR39" s="101" t="e">
        <f>Кредиторская!#REF!</f>
        <v>#REF!</v>
      </c>
      <c r="AS39" s="101" t="e">
        <f>Кредиторская!#REF!</f>
        <v>#REF!</v>
      </c>
      <c r="AT39" s="101" t="e">
        <f>Кредиторская!#REF!</f>
        <v>#REF!</v>
      </c>
      <c r="AU39" s="101" t="e">
        <f>Кредиторская!#REF!</f>
        <v>#REF!</v>
      </c>
      <c r="AV39" s="101" t="e">
        <f>Кредиторская!#REF!</f>
        <v>#REF!</v>
      </c>
      <c r="AW39" s="41">
        <v>0</v>
      </c>
      <c r="AX39" s="41">
        <v>0</v>
      </c>
      <c r="AY39" s="64">
        <v>0</v>
      </c>
      <c r="AZ39" s="64">
        <v>0</v>
      </c>
      <c r="BA39" s="77">
        <v>0</v>
      </c>
      <c r="BB39" s="77">
        <v>0</v>
      </c>
      <c r="BC39" s="64">
        <v>0</v>
      </c>
      <c r="BD39" s="64">
        <v>0</v>
      </c>
      <c r="BE39" s="78">
        <v>0</v>
      </c>
      <c r="BF39" s="78">
        <v>0</v>
      </c>
      <c r="BG39" s="64">
        <v>0</v>
      </c>
      <c r="BH39" s="64">
        <v>0</v>
      </c>
      <c r="BI39" s="5">
        <v>0</v>
      </c>
      <c r="BJ39" s="5">
        <v>0</v>
      </c>
      <c r="BK39" s="64">
        <v>0</v>
      </c>
      <c r="BL39" s="64">
        <v>0</v>
      </c>
      <c r="BM39" s="101">
        <f>Кредиторская!BP39</f>
        <v>0</v>
      </c>
      <c r="BN39" s="101">
        <f>Кредиторская!BQ39</f>
        <v>0</v>
      </c>
      <c r="BO39" s="101">
        <f>Кредиторская!BR39</f>
        <v>0</v>
      </c>
      <c r="BP39" s="101">
        <f>Кредиторская!BS39</f>
        <v>0</v>
      </c>
    </row>
    <row r="40" spans="1:68" s="110" customFormat="1" ht="26.25" customHeight="1">
      <c r="A40" s="29" t="s">
        <v>15</v>
      </c>
      <c r="B40" s="103" t="s">
        <v>14</v>
      </c>
      <c r="C40" s="104" t="s">
        <v>13</v>
      </c>
      <c r="D40" s="101" t="e">
        <f>Дебиторская!#REF!</f>
        <v>#REF!</v>
      </c>
      <c r="E40" s="101" t="e">
        <f>Дебиторская!#REF!</f>
        <v>#REF!</v>
      </c>
      <c r="F40" s="101" t="e">
        <f>Дебиторская!#REF!</f>
        <v>#REF!</v>
      </c>
      <c r="G40" s="101" t="e">
        <f>Дебиторская!#REF!</f>
        <v>#REF!</v>
      </c>
      <c r="H40" s="101" t="e">
        <f>Дебиторская!#REF!</f>
        <v>#REF!</v>
      </c>
      <c r="I40" s="101" t="e">
        <f>Дебиторская!#REF!</f>
        <v>#REF!</v>
      </c>
      <c r="J40" s="101" t="e">
        <f>Дебиторская!#REF!</f>
        <v>#REF!</v>
      </c>
      <c r="K40" s="101" t="e">
        <f>Дебиторская!#REF!</f>
        <v>#REF!</v>
      </c>
      <c r="L40" s="101" t="e">
        <f>Дебиторская!#REF!</f>
        <v>#REF!</v>
      </c>
      <c r="M40" s="101" t="e">
        <f>Дебиторская!#REF!</f>
        <v>#REF!</v>
      </c>
      <c r="N40" s="101" t="e">
        <f>Дебиторская!#REF!</f>
        <v>#REF!</v>
      </c>
      <c r="O40" s="101" t="e">
        <f>Дебиторская!#REF!</f>
        <v>#REF!</v>
      </c>
      <c r="P40" s="41">
        <v>0</v>
      </c>
      <c r="Q40" s="41">
        <v>0</v>
      </c>
      <c r="R40" s="64">
        <v>0</v>
      </c>
      <c r="S40" s="64">
        <v>0</v>
      </c>
      <c r="T40" s="60">
        <v>0</v>
      </c>
      <c r="U40" s="60">
        <v>0</v>
      </c>
      <c r="V40" s="64">
        <v>0</v>
      </c>
      <c r="W40" s="64">
        <v>0</v>
      </c>
      <c r="X40" s="77">
        <v>0</v>
      </c>
      <c r="Y40" s="77">
        <v>0</v>
      </c>
      <c r="Z40" s="64">
        <v>0</v>
      </c>
      <c r="AA40" s="64">
        <v>0</v>
      </c>
      <c r="AB40" s="5">
        <v>0</v>
      </c>
      <c r="AC40" s="5">
        <v>0</v>
      </c>
      <c r="AD40" s="64">
        <v>0</v>
      </c>
      <c r="AE40" s="64">
        <v>0</v>
      </c>
      <c r="AF40" s="101">
        <f>Дебиторская!BP40</f>
        <v>0</v>
      </c>
      <c r="AG40" s="101">
        <f>Дебиторская!BQ40</f>
        <v>0</v>
      </c>
      <c r="AH40" s="101">
        <f>Дебиторская!BR40</f>
        <v>0</v>
      </c>
      <c r="AI40" s="101">
        <f>Дебиторская!BS40</f>
        <v>0</v>
      </c>
      <c r="AJ40" s="123"/>
      <c r="AK40" s="101" t="e">
        <f>Кредиторская!#REF!</f>
        <v>#REF!</v>
      </c>
      <c r="AL40" s="101" t="e">
        <f>Кредиторская!#REF!</f>
        <v>#REF!</v>
      </c>
      <c r="AM40" s="101" t="e">
        <f>Кредиторская!#REF!</f>
        <v>#REF!</v>
      </c>
      <c r="AN40" s="101" t="e">
        <f>Кредиторская!#REF!</f>
        <v>#REF!</v>
      </c>
      <c r="AO40" s="101" t="e">
        <f>Кредиторская!#REF!</f>
        <v>#REF!</v>
      </c>
      <c r="AP40" s="101" t="e">
        <f>Кредиторская!#REF!</f>
        <v>#REF!</v>
      </c>
      <c r="AQ40" s="101" t="e">
        <f>Кредиторская!#REF!</f>
        <v>#REF!</v>
      </c>
      <c r="AR40" s="101" t="e">
        <f>Кредиторская!#REF!</f>
        <v>#REF!</v>
      </c>
      <c r="AS40" s="101" t="e">
        <f>Кредиторская!#REF!</f>
        <v>#REF!</v>
      </c>
      <c r="AT40" s="101" t="e">
        <f>Кредиторская!#REF!</f>
        <v>#REF!</v>
      </c>
      <c r="AU40" s="101" t="e">
        <f>Кредиторская!#REF!</f>
        <v>#REF!</v>
      </c>
      <c r="AV40" s="101" t="e">
        <f>Кредиторская!#REF!</f>
        <v>#REF!</v>
      </c>
      <c r="AW40" s="41">
        <v>0</v>
      </c>
      <c r="AX40" s="41">
        <v>0</v>
      </c>
      <c r="AY40" s="64">
        <v>0</v>
      </c>
      <c r="AZ40" s="64">
        <v>0</v>
      </c>
      <c r="BA40" s="77">
        <v>0</v>
      </c>
      <c r="BB40" s="77">
        <v>0</v>
      </c>
      <c r="BC40" s="64">
        <v>0</v>
      </c>
      <c r="BD40" s="64">
        <v>0</v>
      </c>
      <c r="BE40" s="77">
        <v>0</v>
      </c>
      <c r="BF40" s="77">
        <v>0</v>
      </c>
      <c r="BG40" s="64">
        <v>0</v>
      </c>
      <c r="BH40" s="64">
        <v>0</v>
      </c>
      <c r="BI40" s="5">
        <v>0</v>
      </c>
      <c r="BJ40" s="5">
        <v>0</v>
      </c>
      <c r="BK40" s="64">
        <v>0</v>
      </c>
      <c r="BL40" s="64">
        <v>0</v>
      </c>
      <c r="BM40" s="101">
        <f>Кредиторская!BP40</f>
        <v>0</v>
      </c>
      <c r="BN40" s="101">
        <f>Кредиторская!BQ40</f>
        <v>0</v>
      </c>
      <c r="BO40" s="101">
        <f>Кредиторская!BR40</f>
        <v>0</v>
      </c>
      <c r="BP40" s="101">
        <f>Кредиторская!BS40</f>
        <v>0</v>
      </c>
    </row>
    <row r="41" spans="1:68" s="110" customFormat="1" ht="26.25" customHeight="1">
      <c r="A41" s="29" t="s">
        <v>12</v>
      </c>
      <c r="B41" s="103" t="s">
        <v>11</v>
      </c>
      <c r="C41" s="104" t="s">
        <v>10</v>
      </c>
      <c r="D41" s="101" t="e">
        <f>Дебиторская!#REF!</f>
        <v>#REF!</v>
      </c>
      <c r="E41" s="101" t="e">
        <f>Дебиторская!#REF!</f>
        <v>#REF!</v>
      </c>
      <c r="F41" s="101" t="e">
        <f>Дебиторская!#REF!</f>
        <v>#REF!</v>
      </c>
      <c r="G41" s="101" t="e">
        <f>Дебиторская!#REF!</f>
        <v>#REF!</v>
      </c>
      <c r="H41" s="101" t="e">
        <f>Дебиторская!#REF!</f>
        <v>#REF!</v>
      </c>
      <c r="I41" s="101" t="e">
        <f>Дебиторская!#REF!</f>
        <v>#REF!</v>
      </c>
      <c r="J41" s="101" t="e">
        <f>Дебиторская!#REF!</f>
        <v>#REF!</v>
      </c>
      <c r="K41" s="101" t="e">
        <f>Дебиторская!#REF!</f>
        <v>#REF!</v>
      </c>
      <c r="L41" s="101" t="e">
        <f>Дебиторская!#REF!</f>
        <v>#REF!</v>
      </c>
      <c r="M41" s="101" t="e">
        <f>Дебиторская!#REF!</f>
        <v>#REF!</v>
      </c>
      <c r="N41" s="101" t="e">
        <f>Дебиторская!#REF!</f>
        <v>#REF!</v>
      </c>
      <c r="O41" s="101" t="e">
        <f>Дебиторская!#REF!</f>
        <v>#REF!</v>
      </c>
      <c r="P41" s="41">
        <v>0</v>
      </c>
      <c r="Q41" s="41">
        <v>0</v>
      </c>
      <c r="R41" s="64">
        <v>0</v>
      </c>
      <c r="S41" s="64">
        <v>0</v>
      </c>
      <c r="T41" s="60">
        <v>0</v>
      </c>
      <c r="U41" s="60">
        <v>0</v>
      </c>
      <c r="V41" s="64">
        <v>0</v>
      </c>
      <c r="W41" s="64">
        <v>0</v>
      </c>
      <c r="X41" s="61">
        <v>0</v>
      </c>
      <c r="Y41" s="61">
        <v>0</v>
      </c>
      <c r="Z41" s="64">
        <v>0</v>
      </c>
      <c r="AA41" s="64">
        <v>0</v>
      </c>
      <c r="AB41" s="5">
        <v>0</v>
      </c>
      <c r="AC41" s="5">
        <v>0</v>
      </c>
      <c r="AD41" s="64">
        <v>0</v>
      </c>
      <c r="AE41" s="64">
        <v>0</v>
      </c>
      <c r="AF41" s="101">
        <f>Дебиторская!BP41</f>
        <v>0</v>
      </c>
      <c r="AG41" s="101">
        <f>Дебиторская!BQ41</f>
        <v>0</v>
      </c>
      <c r="AH41" s="101">
        <f>Дебиторская!BR41</f>
        <v>0</v>
      </c>
      <c r="AI41" s="101">
        <f>Дебиторская!BS41</f>
        <v>0</v>
      </c>
      <c r="AJ41" s="123"/>
      <c r="AK41" s="101" t="e">
        <f>Кредиторская!#REF!</f>
        <v>#REF!</v>
      </c>
      <c r="AL41" s="101" t="e">
        <f>Кредиторская!#REF!</f>
        <v>#REF!</v>
      </c>
      <c r="AM41" s="101" t="e">
        <f>Кредиторская!#REF!</f>
        <v>#REF!</v>
      </c>
      <c r="AN41" s="101" t="e">
        <f>Кредиторская!#REF!</f>
        <v>#REF!</v>
      </c>
      <c r="AO41" s="101" t="e">
        <f>Кредиторская!#REF!</f>
        <v>#REF!</v>
      </c>
      <c r="AP41" s="101" t="e">
        <f>Кредиторская!#REF!</f>
        <v>#REF!</v>
      </c>
      <c r="AQ41" s="101" t="e">
        <f>Кредиторская!#REF!</f>
        <v>#REF!</v>
      </c>
      <c r="AR41" s="101" t="e">
        <f>Кредиторская!#REF!</f>
        <v>#REF!</v>
      </c>
      <c r="AS41" s="101" t="e">
        <f>Кредиторская!#REF!</f>
        <v>#REF!</v>
      </c>
      <c r="AT41" s="101" t="e">
        <f>Кредиторская!#REF!</f>
        <v>#REF!</v>
      </c>
      <c r="AU41" s="101" t="e">
        <f>Кредиторская!#REF!</f>
        <v>#REF!</v>
      </c>
      <c r="AV41" s="101" t="e">
        <f>Кредиторская!#REF!</f>
        <v>#REF!</v>
      </c>
      <c r="AW41" s="41">
        <v>0</v>
      </c>
      <c r="AX41" s="41">
        <v>0</v>
      </c>
      <c r="AY41" s="64">
        <v>0</v>
      </c>
      <c r="AZ41" s="64">
        <v>0</v>
      </c>
      <c r="BA41" s="77">
        <v>0</v>
      </c>
      <c r="BB41" s="77">
        <v>0</v>
      </c>
      <c r="BC41" s="64">
        <v>0</v>
      </c>
      <c r="BD41" s="64">
        <v>0</v>
      </c>
      <c r="BE41" s="61">
        <v>0</v>
      </c>
      <c r="BF41" s="61">
        <v>0</v>
      </c>
      <c r="BG41" s="64">
        <v>0</v>
      </c>
      <c r="BH41" s="64">
        <v>0</v>
      </c>
      <c r="BI41" s="5">
        <v>0</v>
      </c>
      <c r="BJ41" s="5">
        <v>0</v>
      </c>
      <c r="BK41" s="64">
        <v>0</v>
      </c>
      <c r="BL41" s="64">
        <v>0</v>
      </c>
      <c r="BM41" s="101">
        <f>Кредиторская!BP41</f>
        <v>0</v>
      </c>
      <c r="BN41" s="101">
        <f>Кредиторская!BQ41</f>
        <v>0</v>
      </c>
      <c r="BO41" s="101">
        <f>Кредиторская!BR41</f>
        <v>0</v>
      </c>
      <c r="BP41" s="101">
        <f>Кредиторская!BS41</f>
        <v>0</v>
      </c>
    </row>
    <row r="42" spans="1:68" s="110" customFormat="1" ht="26.25" customHeight="1">
      <c r="A42" s="29" t="s">
        <v>9</v>
      </c>
      <c r="B42" s="103" t="s">
        <v>8</v>
      </c>
      <c r="C42" s="104" t="s">
        <v>7</v>
      </c>
      <c r="D42" s="101" t="e">
        <f>Дебиторская!#REF!</f>
        <v>#REF!</v>
      </c>
      <c r="E42" s="101" t="e">
        <f>Дебиторская!#REF!</f>
        <v>#REF!</v>
      </c>
      <c r="F42" s="101" t="e">
        <f>Дебиторская!#REF!</f>
        <v>#REF!</v>
      </c>
      <c r="G42" s="101" t="e">
        <f>Дебиторская!#REF!</f>
        <v>#REF!</v>
      </c>
      <c r="H42" s="101" t="e">
        <f>Дебиторская!#REF!</f>
        <v>#REF!</v>
      </c>
      <c r="I42" s="101" t="e">
        <f>Дебиторская!#REF!</f>
        <v>#REF!</v>
      </c>
      <c r="J42" s="101" t="e">
        <f>Дебиторская!#REF!</f>
        <v>#REF!</v>
      </c>
      <c r="K42" s="101" t="e">
        <f>Дебиторская!#REF!</f>
        <v>#REF!</v>
      </c>
      <c r="L42" s="101" t="e">
        <f>Дебиторская!#REF!</f>
        <v>#REF!</v>
      </c>
      <c r="M42" s="101" t="e">
        <f>Дебиторская!#REF!</f>
        <v>#REF!</v>
      </c>
      <c r="N42" s="101" t="e">
        <f>Дебиторская!#REF!</f>
        <v>#REF!</v>
      </c>
      <c r="O42" s="101" t="e">
        <f>Дебиторская!#REF!</f>
        <v>#REF!</v>
      </c>
      <c r="P42" s="41">
        <v>0</v>
      </c>
      <c r="Q42" s="41">
        <v>0</v>
      </c>
      <c r="R42" s="64">
        <v>0</v>
      </c>
      <c r="S42" s="64">
        <v>0</v>
      </c>
      <c r="T42" s="60">
        <v>0</v>
      </c>
      <c r="U42" s="60">
        <v>0</v>
      </c>
      <c r="V42" s="64">
        <v>0</v>
      </c>
      <c r="W42" s="64">
        <v>0</v>
      </c>
      <c r="X42" s="60">
        <v>0</v>
      </c>
      <c r="Y42" s="60">
        <v>0</v>
      </c>
      <c r="Z42" s="64">
        <v>0</v>
      </c>
      <c r="AA42" s="64">
        <v>0</v>
      </c>
      <c r="AB42" s="5">
        <v>0</v>
      </c>
      <c r="AC42" s="5">
        <v>0</v>
      </c>
      <c r="AD42" s="64">
        <v>0</v>
      </c>
      <c r="AE42" s="64">
        <v>0</v>
      </c>
      <c r="AF42" s="101">
        <f>Дебиторская!BP42</f>
        <v>0</v>
      </c>
      <c r="AG42" s="101">
        <f>Дебиторская!BQ42</f>
        <v>0</v>
      </c>
      <c r="AH42" s="101">
        <f>Дебиторская!BR42</f>
        <v>0</v>
      </c>
      <c r="AI42" s="101">
        <f>Дебиторская!BS42</f>
        <v>0</v>
      </c>
      <c r="AJ42" s="123"/>
      <c r="AK42" s="101" t="e">
        <f>Кредиторская!#REF!</f>
        <v>#REF!</v>
      </c>
      <c r="AL42" s="101" t="e">
        <f>Кредиторская!#REF!</f>
        <v>#REF!</v>
      </c>
      <c r="AM42" s="101" t="e">
        <f>Кредиторская!#REF!</f>
        <v>#REF!</v>
      </c>
      <c r="AN42" s="101" t="e">
        <f>Кредиторская!#REF!</f>
        <v>#REF!</v>
      </c>
      <c r="AO42" s="101" t="e">
        <f>Кредиторская!#REF!</f>
        <v>#REF!</v>
      </c>
      <c r="AP42" s="101" t="e">
        <f>Кредиторская!#REF!</f>
        <v>#REF!</v>
      </c>
      <c r="AQ42" s="101" t="e">
        <f>Кредиторская!#REF!</f>
        <v>#REF!</v>
      </c>
      <c r="AR42" s="101" t="e">
        <f>Кредиторская!#REF!</f>
        <v>#REF!</v>
      </c>
      <c r="AS42" s="101" t="e">
        <f>Кредиторская!#REF!</f>
        <v>#REF!</v>
      </c>
      <c r="AT42" s="101" t="e">
        <f>Кредиторская!#REF!</f>
        <v>#REF!</v>
      </c>
      <c r="AU42" s="101" t="e">
        <f>Кредиторская!#REF!</f>
        <v>#REF!</v>
      </c>
      <c r="AV42" s="101" t="e">
        <f>Кредиторская!#REF!</f>
        <v>#REF!</v>
      </c>
      <c r="AW42" s="41">
        <v>980</v>
      </c>
      <c r="AX42" s="41">
        <v>0</v>
      </c>
      <c r="AY42" s="64">
        <v>0</v>
      </c>
      <c r="AZ42" s="64">
        <v>0</v>
      </c>
      <c r="BA42" s="77">
        <v>42674.89</v>
      </c>
      <c r="BB42" s="77">
        <v>0</v>
      </c>
      <c r="BC42" s="64">
        <v>0</v>
      </c>
      <c r="BD42" s="64">
        <v>0</v>
      </c>
      <c r="BE42" s="60">
        <v>44140</v>
      </c>
      <c r="BF42" s="60">
        <v>0</v>
      </c>
      <c r="BG42" s="64">
        <v>0</v>
      </c>
      <c r="BH42" s="64">
        <v>0</v>
      </c>
      <c r="BI42" s="5">
        <v>0</v>
      </c>
      <c r="BJ42" s="5">
        <v>0</v>
      </c>
      <c r="BK42" s="64">
        <v>0</v>
      </c>
      <c r="BL42" s="64">
        <v>0</v>
      </c>
      <c r="BM42" s="101">
        <f>Кредиторская!BP42</f>
        <v>768725.1</v>
      </c>
      <c r="BN42" s="101">
        <f>Кредиторская!BQ42</f>
        <v>0</v>
      </c>
      <c r="BO42" s="101">
        <f>Кредиторская!BR42</f>
        <v>0</v>
      </c>
      <c r="BP42" s="101">
        <f>Кредиторская!BS42</f>
        <v>0</v>
      </c>
    </row>
    <row r="43" spans="1:68" s="108" customFormat="1" ht="44.25" customHeight="1">
      <c r="A43" s="114" t="s">
        <v>6</v>
      </c>
      <c r="B43" s="27" t="s">
        <v>5</v>
      </c>
      <c r="C43" s="28"/>
      <c r="D43" s="101" t="e">
        <f>Дебиторская!#REF!</f>
        <v>#REF!</v>
      </c>
      <c r="E43" s="101" t="e">
        <f>Дебиторская!#REF!</f>
        <v>#REF!</v>
      </c>
      <c r="F43" s="101" t="e">
        <f>Дебиторская!#REF!</f>
        <v>#REF!</v>
      </c>
      <c r="G43" s="101" t="e">
        <f>Дебиторская!#REF!</f>
        <v>#REF!</v>
      </c>
      <c r="H43" s="101" t="e">
        <f>Дебиторская!#REF!</f>
        <v>#REF!</v>
      </c>
      <c r="I43" s="101" t="e">
        <f>Дебиторская!#REF!</f>
        <v>#REF!</v>
      </c>
      <c r="J43" s="101" t="e">
        <f>Дебиторская!#REF!</f>
        <v>#REF!</v>
      </c>
      <c r="K43" s="101" t="e">
        <f>Дебиторская!#REF!</f>
        <v>#REF!</v>
      </c>
      <c r="L43" s="101" t="e">
        <f>Дебиторская!#REF!</f>
        <v>#REF!</v>
      </c>
      <c r="M43" s="101" t="e">
        <f>Дебиторская!#REF!</f>
        <v>#REF!</v>
      </c>
      <c r="N43" s="101" t="e">
        <f>Дебиторская!#REF!</f>
        <v>#REF!</v>
      </c>
      <c r="O43" s="101" t="e">
        <f>Дебиторская!#REF!</f>
        <v>#REF!</v>
      </c>
      <c r="P43" s="112">
        <v>0</v>
      </c>
      <c r="Q43" s="112">
        <v>0</v>
      </c>
      <c r="R43" s="111">
        <v>0</v>
      </c>
      <c r="S43" s="111">
        <v>0</v>
      </c>
      <c r="T43" s="113">
        <v>0</v>
      </c>
      <c r="U43" s="113">
        <v>0</v>
      </c>
      <c r="V43" s="111">
        <v>0</v>
      </c>
      <c r="W43" s="111">
        <v>0</v>
      </c>
      <c r="X43" s="113">
        <v>0</v>
      </c>
      <c r="Y43" s="113">
        <v>0</v>
      </c>
      <c r="Z43" s="111">
        <v>0</v>
      </c>
      <c r="AA43" s="111">
        <v>0</v>
      </c>
      <c r="AB43" s="101">
        <v>4679141.62</v>
      </c>
      <c r="AC43" s="101">
        <v>4679141.62</v>
      </c>
      <c r="AD43" s="111">
        <v>0</v>
      </c>
      <c r="AE43" s="111">
        <v>0</v>
      </c>
      <c r="AF43" s="101">
        <f>Дебиторская!BP43</f>
        <v>6432754.25</v>
      </c>
      <c r="AG43" s="101">
        <f>Дебиторская!BQ43</f>
        <v>6432754.25</v>
      </c>
      <c r="AH43" s="101">
        <f>Дебиторская!BR43</f>
        <v>0</v>
      </c>
      <c r="AI43" s="101">
        <f>Дебиторская!BS43</f>
        <v>0</v>
      </c>
      <c r="AJ43" s="123"/>
      <c r="AK43" s="101" t="e">
        <f>Кредиторская!#REF!</f>
        <v>#REF!</v>
      </c>
      <c r="AL43" s="101" t="e">
        <f>Кредиторская!#REF!</f>
        <v>#REF!</v>
      </c>
      <c r="AM43" s="101" t="e">
        <f>Кредиторская!#REF!</f>
        <v>#REF!</v>
      </c>
      <c r="AN43" s="101" t="e">
        <f>Кредиторская!#REF!</f>
        <v>#REF!</v>
      </c>
      <c r="AO43" s="101" t="e">
        <f>Кредиторская!#REF!</f>
        <v>#REF!</v>
      </c>
      <c r="AP43" s="101" t="e">
        <f>Кредиторская!#REF!</f>
        <v>#REF!</v>
      </c>
      <c r="AQ43" s="101" t="e">
        <f>Кредиторская!#REF!</f>
        <v>#REF!</v>
      </c>
      <c r="AR43" s="101" t="e">
        <f>Кредиторская!#REF!</f>
        <v>#REF!</v>
      </c>
      <c r="AS43" s="101" t="e">
        <f>Кредиторская!#REF!</f>
        <v>#REF!</v>
      </c>
      <c r="AT43" s="101" t="e">
        <f>Кредиторская!#REF!</f>
        <v>#REF!</v>
      </c>
      <c r="AU43" s="101" t="e">
        <f>Кредиторская!#REF!</f>
        <v>#REF!</v>
      </c>
      <c r="AV43" s="101" t="e">
        <f>Кредиторская!#REF!</f>
        <v>#REF!</v>
      </c>
      <c r="AW43" s="113">
        <v>0</v>
      </c>
      <c r="AX43" s="113">
        <v>0</v>
      </c>
      <c r="AY43" s="111">
        <v>0</v>
      </c>
      <c r="AZ43" s="111">
        <v>0</v>
      </c>
      <c r="BA43" s="113">
        <v>0</v>
      </c>
      <c r="BB43" s="113">
        <v>0</v>
      </c>
      <c r="BC43" s="111">
        <v>0</v>
      </c>
      <c r="BD43" s="111">
        <v>0</v>
      </c>
      <c r="BE43" s="113">
        <v>0</v>
      </c>
      <c r="BF43" s="113">
        <v>0</v>
      </c>
      <c r="BG43" s="111">
        <v>0</v>
      </c>
      <c r="BH43" s="111">
        <v>0</v>
      </c>
      <c r="BI43" s="101">
        <v>51250000</v>
      </c>
      <c r="BJ43" s="101">
        <v>0</v>
      </c>
      <c r="BK43" s="111">
        <v>0</v>
      </c>
      <c r="BL43" s="111">
        <v>0</v>
      </c>
      <c r="BM43" s="101">
        <f>Кредиторская!BP43</f>
        <v>0</v>
      </c>
      <c r="BN43" s="101">
        <f>Кредиторская!BQ43</f>
        <v>0</v>
      </c>
      <c r="BO43" s="101">
        <f>Кредиторская!BR43</f>
        <v>0</v>
      </c>
      <c r="BP43" s="101">
        <f>Кредиторская!BS43</f>
        <v>0</v>
      </c>
    </row>
    <row r="44" spans="1:68" s="108" customFormat="1" ht="42" customHeight="1">
      <c r="A44" s="114" t="s">
        <v>110</v>
      </c>
      <c r="B44" s="27" t="s">
        <v>111</v>
      </c>
      <c r="C44" s="28"/>
      <c r="D44" s="101" t="e">
        <f>Дебиторская!#REF!</f>
        <v>#REF!</v>
      </c>
      <c r="E44" s="101" t="e">
        <f>Дебиторская!#REF!</f>
        <v>#REF!</v>
      </c>
      <c r="F44" s="101" t="e">
        <f>Дебиторская!#REF!</f>
        <v>#REF!</v>
      </c>
      <c r="G44" s="101" t="e">
        <f>Дебиторская!#REF!</f>
        <v>#REF!</v>
      </c>
      <c r="H44" s="101" t="e">
        <f>Дебиторская!#REF!</f>
        <v>#REF!</v>
      </c>
      <c r="I44" s="101" t="e">
        <f>Дебиторская!#REF!</f>
        <v>#REF!</v>
      </c>
      <c r="J44" s="101" t="e">
        <f>Дебиторская!#REF!</f>
        <v>#REF!</v>
      </c>
      <c r="K44" s="101" t="e">
        <f>Дебиторская!#REF!</f>
        <v>#REF!</v>
      </c>
      <c r="L44" s="101" t="e">
        <f>Дебиторская!#REF!</f>
        <v>#REF!</v>
      </c>
      <c r="M44" s="101" t="e">
        <f>Дебиторская!#REF!</f>
        <v>#REF!</v>
      </c>
      <c r="N44" s="101" t="e">
        <f>Дебиторская!#REF!</f>
        <v>#REF!</v>
      </c>
      <c r="O44" s="101" t="e">
        <f>Дебиторская!#REF!</f>
        <v>#REF!</v>
      </c>
      <c r="P44" s="112">
        <v>114294.93</v>
      </c>
      <c r="Q44" s="112">
        <v>114294.93</v>
      </c>
      <c r="R44" s="79">
        <v>0</v>
      </c>
      <c r="S44" s="79">
        <v>0</v>
      </c>
      <c r="T44" s="113">
        <v>0</v>
      </c>
      <c r="U44" s="113">
        <v>0</v>
      </c>
      <c r="V44" s="79">
        <v>0</v>
      </c>
      <c r="W44" s="79">
        <v>0</v>
      </c>
      <c r="X44" s="113">
        <v>0</v>
      </c>
      <c r="Y44" s="113">
        <v>0</v>
      </c>
      <c r="Z44" s="79">
        <v>0</v>
      </c>
      <c r="AA44" s="79">
        <v>0</v>
      </c>
      <c r="AB44" s="101">
        <v>0</v>
      </c>
      <c r="AC44" s="101">
        <v>0</v>
      </c>
      <c r="AD44" s="79">
        <v>0</v>
      </c>
      <c r="AE44" s="79">
        <v>0</v>
      </c>
      <c r="AF44" s="101">
        <f>Дебиторская!BP44</f>
        <v>115364.48</v>
      </c>
      <c r="AG44" s="101">
        <f>Дебиторская!BQ44</f>
        <v>0</v>
      </c>
      <c r="AH44" s="101">
        <f>Дебиторская!BR44</f>
        <v>0</v>
      </c>
      <c r="AI44" s="101">
        <f>Дебиторская!BS44</f>
        <v>0</v>
      </c>
      <c r="AJ44" s="123"/>
      <c r="AK44" s="101" t="e">
        <f>Кредиторская!#REF!</f>
        <v>#REF!</v>
      </c>
      <c r="AL44" s="101" t="e">
        <f>Кредиторская!#REF!</f>
        <v>#REF!</v>
      </c>
      <c r="AM44" s="101" t="e">
        <f>Кредиторская!#REF!</f>
        <v>#REF!</v>
      </c>
      <c r="AN44" s="101" t="e">
        <f>Кредиторская!#REF!</f>
        <v>#REF!</v>
      </c>
      <c r="AO44" s="101" t="e">
        <f>Кредиторская!#REF!</f>
        <v>#REF!</v>
      </c>
      <c r="AP44" s="101" t="e">
        <f>Кредиторская!#REF!</f>
        <v>#REF!</v>
      </c>
      <c r="AQ44" s="101" t="e">
        <f>Кредиторская!#REF!</f>
        <v>#REF!</v>
      </c>
      <c r="AR44" s="101" t="e">
        <f>Кредиторская!#REF!</f>
        <v>#REF!</v>
      </c>
      <c r="AS44" s="101" t="e">
        <f>Кредиторская!#REF!</f>
        <v>#REF!</v>
      </c>
      <c r="AT44" s="101" t="e">
        <f>Кредиторская!#REF!</f>
        <v>#REF!</v>
      </c>
      <c r="AU44" s="101" t="e">
        <f>Кредиторская!#REF!</f>
        <v>#REF!</v>
      </c>
      <c r="AV44" s="101" t="e">
        <f>Кредиторская!#REF!</f>
        <v>#REF!</v>
      </c>
      <c r="AW44" s="113">
        <v>0</v>
      </c>
      <c r="AX44" s="113">
        <v>0</v>
      </c>
      <c r="AY44" s="79">
        <v>0</v>
      </c>
      <c r="AZ44" s="79">
        <v>0</v>
      </c>
      <c r="BA44" s="113">
        <v>0</v>
      </c>
      <c r="BB44" s="113">
        <v>0</v>
      </c>
      <c r="BC44" s="79">
        <v>0</v>
      </c>
      <c r="BD44" s="79">
        <v>0</v>
      </c>
      <c r="BE44" s="113">
        <v>0</v>
      </c>
      <c r="BF44" s="113">
        <v>0</v>
      </c>
      <c r="BG44" s="79">
        <v>0</v>
      </c>
      <c r="BH44" s="79">
        <v>0</v>
      </c>
      <c r="BI44" s="101">
        <v>0</v>
      </c>
      <c r="BJ44" s="101">
        <v>0</v>
      </c>
      <c r="BK44" s="79">
        <v>0</v>
      </c>
      <c r="BL44" s="79">
        <v>0</v>
      </c>
      <c r="BM44" s="101">
        <f>Кредиторская!BP44</f>
        <v>0</v>
      </c>
      <c r="BN44" s="101">
        <f>Кредиторская!BQ44</f>
        <v>0</v>
      </c>
      <c r="BO44" s="101">
        <f>Кредиторская!BR44</f>
        <v>0</v>
      </c>
      <c r="BP44" s="101">
        <f>Кредиторская!BS44</f>
        <v>0</v>
      </c>
    </row>
    <row r="45" spans="1:68" s="80" customFormat="1" ht="71.25" customHeight="1" thickBot="1">
      <c r="A45" s="95" t="s">
        <v>121</v>
      </c>
      <c r="B45" s="115" t="s">
        <v>3</v>
      </c>
      <c r="C45" s="116" t="s">
        <v>2</v>
      </c>
      <c r="D45" s="101" t="e">
        <f>Дебиторская!#REF!</f>
        <v>#REF!</v>
      </c>
      <c r="E45" s="101" t="e">
        <f>Дебиторская!#REF!</f>
        <v>#REF!</v>
      </c>
      <c r="F45" s="101" t="e">
        <f>Дебиторская!#REF!</f>
        <v>#REF!</v>
      </c>
      <c r="G45" s="101" t="e">
        <f>Дебиторская!#REF!</f>
        <v>#REF!</v>
      </c>
      <c r="H45" s="101" t="e">
        <f>Дебиторская!#REF!</f>
        <v>#REF!</v>
      </c>
      <c r="I45" s="101" t="e">
        <f>Дебиторская!#REF!</f>
        <v>#REF!</v>
      </c>
      <c r="J45" s="101" t="e">
        <f>Дебиторская!#REF!</f>
        <v>#REF!</v>
      </c>
      <c r="K45" s="101" t="e">
        <f>Дебиторская!#REF!</f>
        <v>#REF!</v>
      </c>
      <c r="L45" s="101" t="e">
        <f>Дебиторская!#REF!</f>
        <v>#REF!</v>
      </c>
      <c r="M45" s="101" t="e">
        <f>Дебиторская!#REF!</f>
        <v>#REF!</v>
      </c>
      <c r="N45" s="101" t="e">
        <f>Дебиторская!#REF!</f>
        <v>#REF!</v>
      </c>
      <c r="O45" s="101" t="e">
        <f>Дебиторская!#REF!</f>
        <v>#REF!</v>
      </c>
      <c r="P45" s="79">
        <f>P14+P18+P26+P29+P33+P35+P38+P43+P44</f>
        <v>18428254.580000002</v>
      </c>
      <c r="Q45" s="79">
        <f aca="true" t="shared" si="14" ref="Q45:AE45">Q14+Q18+Q26+Q29+Q33+Q35+Q38+Q43+Q44</f>
        <v>4203284.03</v>
      </c>
      <c r="R45" s="79">
        <f t="shared" si="14"/>
        <v>0</v>
      </c>
      <c r="S45" s="79">
        <f t="shared" si="14"/>
        <v>0</v>
      </c>
      <c r="T45" s="79">
        <f t="shared" si="14"/>
        <v>496066.75</v>
      </c>
      <c r="U45" s="79">
        <f t="shared" si="14"/>
        <v>0</v>
      </c>
      <c r="V45" s="79">
        <f t="shared" si="14"/>
        <v>0</v>
      </c>
      <c r="W45" s="79">
        <f t="shared" si="14"/>
        <v>0</v>
      </c>
      <c r="X45" s="79">
        <f t="shared" si="14"/>
        <v>85136.54000000001</v>
      </c>
      <c r="Y45" s="79">
        <f t="shared" si="14"/>
        <v>0</v>
      </c>
      <c r="Z45" s="79">
        <f t="shared" si="14"/>
        <v>0</v>
      </c>
      <c r="AA45" s="79">
        <f t="shared" si="14"/>
        <v>0</v>
      </c>
      <c r="AB45" s="79">
        <f t="shared" si="14"/>
        <v>4679141.62</v>
      </c>
      <c r="AC45" s="79">
        <f t="shared" si="14"/>
        <v>4679141.62</v>
      </c>
      <c r="AD45" s="79">
        <f t="shared" si="14"/>
        <v>0</v>
      </c>
      <c r="AE45" s="79">
        <f t="shared" si="14"/>
        <v>0</v>
      </c>
      <c r="AF45" s="125">
        <f>Дебиторская!BP45</f>
        <v>59515669.71000001</v>
      </c>
      <c r="AG45" s="125">
        <f>Дебиторская!BQ45</f>
        <v>6432754.25</v>
      </c>
      <c r="AH45" s="125">
        <f>Дебиторская!BR45</f>
        <v>0</v>
      </c>
      <c r="AI45" s="125">
        <f>Дебиторская!BS45</f>
        <v>0</v>
      </c>
      <c r="AJ45" s="125"/>
      <c r="AK45" s="125" t="e">
        <f>Кредиторская!#REF!</f>
        <v>#REF!</v>
      </c>
      <c r="AL45" s="125" t="e">
        <f>Кредиторская!#REF!</f>
        <v>#REF!</v>
      </c>
      <c r="AM45" s="125" t="e">
        <f>Кредиторская!#REF!</f>
        <v>#REF!</v>
      </c>
      <c r="AN45" s="125" t="e">
        <f>Кредиторская!#REF!</f>
        <v>#REF!</v>
      </c>
      <c r="AO45" s="125" t="e">
        <f>Кредиторская!#REF!</f>
        <v>#REF!</v>
      </c>
      <c r="AP45" s="125" t="e">
        <f>Кредиторская!#REF!</f>
        <v>#REF!</v>
      </c>
      <c r="AQ45" s="125" t="e">
        <f>Кредиторская!#REF!</f>
        <v>#REF!</v>
      </c>
      <c r="AR45" s="125" t="e">
        <f>Кредиторская!#REF!</f>
        <v>#REF!</v>
      </c>
      <c r="AS45" s="125" t="e">
        <f>Кредиторская!#REF!</f>
        <v>#REF!</v>
      </c>
      <c r="AT45" s="125" t="e">
        <f>Кредиторская!#REF!</f>
        <v>#REF!</v>
      </c>
      <c r="AU45" s="125" t="e">
        <f>Кредиторская!#REF!</f>
        <v>#REF!</v>
      </c>
      <c r="AV45" s="125" t="e">
        <f>Кредиторская!#REF!</f>
        <v>#REF!</v>
      </c>
      <c r="AW45" s="162">
        <f>AW14+AW18+AW26+AW29+AW33+AW35+AW38+AW43+AW44</f>
        <v>2050687.94</v>
      </c>
      <c r="AX45" s="162">
        <f aca="true" t="shared" si="15" ref="AX45:BL45">AX14+AX18+AX26+AX29+AX33+AX35+AX38+AX43+AX44</f>
        <v>0</v>
      </c>
      <c r="AY45" s="162">
        <f t="shared" si="15"/>
        <v>0</v>
      </c>
      <c r="AZ45" s="162">
        <f t="shared" si="15"/>
        <v>0</v>
      </c>
      <c r="BA45" s="162">
        <f t="shared" si="15"/>
        <v>1319821.4599999997</v>
      </c>
      <c r="BB45" s="162">
        <f t="shared" si="15"/>
        <v>0</v>
      </c>
      <c r="BC45" s="162">
        <f t="shared" si="15"/>
        <v>0</v>
      </c>
      <c r="BD45" s="162">
        <f t="shared" si="15"/>
        <v>0</v>
      </c>
      <c r="BE45" s="162">
        <f t="shared" si="15"/>
        <v>1048598.88</v>
      </c>
      <c r="BF45" s="162">
        <f t="shared" si="15"/>
        <v>0</v>
      </c>
      <c r="BG45" s="162">
        <f t="shared" si="15"/>
        <v>0</v>
      </c>
      <c r="BH45" s="162">
        <f t="shared" si="15"/>
        <v>0</v>
      </c>
      <c r="BI45" s="162">
        <f t="shared" si="15"/>
        <v>51250000</v>
      </c>
      <c r="BJ45" s="162">
        <f t="shared" si="15"/>
        <v>0</v>
      </c>
      <c r="BK45" s="162">
        <f t="shared" si="15"/>
        <v>0</v>
      </c>
      <c r="BL45" s="162">
        <f t="shared" si="15"/>
        <v>0</v>
      </c>
      <c r="BM45" s="125">
        <f>Кредиторская!BP45</f>
        <v>98692365.52000001</v>
      </c>
      <c r="BN45" s="125">
        <f>Кредиторская!BQ45</f>
        <v>0</v>
      </c>
      <c r="BO45" s="125">
        <f>Кредиторская!BR45</f>
        <v>0</v>
      </c>
      <c r="BP45" s="125">
        <f>Кредиторская!BS45</f>
        <v>0</v>
      </c>
    </row>
    <row r="46" spans="1:40" s="82" customFormat="1" ht="9.75" customHeight="1">
      <c r="A46" s="31"/>
      <c r="B46" s="13"/>
      <c r="C46" s="22"/>
      <c r="D46" s="22"/>
      <c r="E46" s="22"/>
      <c r="F46" s="13"/>
      <c r="G46" s="13"/>
      <c r="H46" s="49"/>
      <c r="I46" s="49"/>
      <c r="J46" s="49"/>
      <c r="K46" s="49"/>
      <c r="L46" s="49"/>
      <c r="M46" s="49"/>
      <c r="N46" s="49"/>
      <c r="O46" s="4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81"/>
      <c r="AI46" s="81"/>
      <c r="AJ46" s="81"/>
      <c r="AK46" s="13"/>
      <c r="AL46" s="59"/>
      <c r="AM46" s="59"/>
      <c r="AN46" s="59"/>
    </row>
    <row r="47" spans="1:40" s="82" customFormat="1" ht="19.5" customHeight="1">
      <c r="A47" s="23"/>
      <c r="B47" s="13"/>
      <c r="C47" s="22"/>
      <c r="D47" s="22"/>
      <c r="E47" s="22"/>
      <c r="F47" s="13"/>
      <c r="G47" s="13"/>
      <c r="H47" s="49"/>
      <c r="I47" s="49"/>
      <c r="J47" s="49"/>
      <c r="K47" s="49"/>
      <c r="L47" s="49"/>
      <c r="M47" s="49"/>
      <c r="N47" s="49"/>
      <c r="O47" s="49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81"/>
      <c r="AI47" s="81"/>
      <c r="AJ47" s="81"/>
      <c r="AK47" s="13"/>
      <c r="AL47" s="59"/>
      <c r="AM47" s="59"/>
      <c r="AN47" s="59"/>
    </row>
    <row r="48" spans="1:40" s="82" customFormat="1" ht="19.5" customHeight="1">
      <c r="A48" s="172" t="s">
        <v>152</v>
      </c>
      <c r="B48" s="342"/>
      <c r="C48" s="343"/>
      <c r="D48" s="16"/>
      <c r="E48" s="16"/>
      <c r="F48" s="32" t="s">
        <v>1</v>
      </c>
      <c r="G48" s="33"/>
      <c r="H48" s="50"/>
      <c r="I48" s="50"/>
      <c r="J48" s="50"/>
      <c r="K48" s="50"/>
      <c r="L48" s="50"/>
      <c r="M48" s="50"/>
      <c r="N48" s="50"/>
      <c r="O48" s="50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240" t="s">
        <v>1</v>
      </c>
      <c r="AG48" s="19"/>
      <c r="AH48" s="19"/>
      <c r="AI48" s="19"/>
      <c r="AJ48" s="19"/>
      <c r="AK48" s="33"/>
      <c r="AL48" s="20"/>
      <c r="AM48" s="20"/>
      <c r="AN48" s="20"/>
    </row>
    <row r="49" spans="1:40" s="84" customFormat="1" ht="13.5" customHeight="1">
      <c r="A49" s="35"/>
      <c r="B49" s="339" t="s">
        <v>114</v>
      </c>
      <c r="C49" s="339"/>
      <c r="D49" s="36"/>
      <c r="E49" s="36"/>
      <c r="F49" s="36"/>
      <c r="G49" s="36"/>
      <c r="H49" s="3"/>
      <c r="I49" s="3"/>
      <c r="J49" s="3"/>
      <c r="K49" s="3"/>
      <c r="L49" s="3"/>
      <c r="M49" s="3"/>
      <c r="N49" s="3"/>
      <c r="O49" s="3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 t="s">
        <v>123</v>
      </c>
      <c r="AG49" s="85"/>
      <c r="AH49" s="14"/>
      <c r="AI49" s="14"/>
      <c r="AJ49" s="14"/>
      <c r="AK49" s="36"/>
      <c r="AL49" s="14"/>
      <c r="AM49" s="14"/>
      <c r="AN49" s="14"/>
    </row>
    <row r="50" spans="1:40" s="83" customFormat="1" ht="17.25" customHeight="1">
      <c r="A50" s="35" t="s">
        <v>153</v>
      </c>
      <c r="B50" s="37"/>
      <c r="C50" s="16"/>
      <c r="D50" s="16"/>
      <c r="E50" s="16"/>
      <c r="F50" s="86"/>
      <c r="G50" s="37"/>
      <c r="H50" s="51"/>
      <c r="I50" s="51"/>
      <c r="J50" s="52"/>
      <c r="K50" s="51"/>
      <c r="L50" s="52"/>
      <c r="M50" s="51"/>
      <c r="N50" s="52"/>
      <c r="O50" s="51"/>
      <c r="P50" s="15"/>
      <c r="Q50" s="87"/>
      <c r="R50" s="15"/>
      <c r="S50" s="15"/>
      <c r="T50" s="15"/>
      <c r="U50" s="87"/>
      <c r="V50" s="15"/>
      <c r="W50" s="87"/>
      <c r="X50" s="15"/>
      <c r="Y50" s="87"/>
      <c r="Z50" s="15"/>
      <c r="AA50" s="87"/>
      <c r="AB50" s="15"/>
      <c r="AC50" s="87"/>
      <c r="AD50" s="15"/>
      <c r="AE50" s="87"/>
      <c r="AF50" s="15"/>
      <c r="AG50" s="87"/>
      <c r="AH50" s="15"/>
      <c r="AI50" s="15"/>
      <c r="AJ50" s="15"/>
      <c r="AK50" s="37"/>
      <c r="AL50" s="15"/>
      <c r="AM50" s="15"/>
      <c r="AN50" s="15"/>
    </row>
    <row r="51" spans="1:40" s="83" customFormat="1" ht="18.75" customHeight="1">
      <c r="A51" s="117" t="s">
        <v>154</v>
      </c>
      <c r="B51" s="342"/>
      <c r="C51" s="343"/>
      <c r="D51" s="16"/>
      <c r="E51" s="16"/>
      <c r="F51" s="35" t="s">
        <v>113</v>
      </c>
      <c r="G51" s="37"/>
      <c r="H51" s="51"/>
      <c r="I51" s="51"/>
      <c r="J51" s="52"/>
      <c r="K51" s="51"/>
      <c r="L51" s="52"/>
      <c r="M51" s="51"/>
      <c r="N51" s="52"/>
      <c r="O51" s="51"/>
      <c r="P51" s="15"/>
      <c r="Q51" s="87"/>
      <c r="R51" s="15"/>
      <c r="S51" s="15"/>
      <c r="T51" s="15"/>
      <c r="U51" s="87"/>
      <c r="V51" s="15"/>
      <c r="W51" s="87"/>
      <c r="X51" s="15"/>
      <c r="Y51" s="87"/>
      <c r="Z51" s="15"/>
      <c r="AA51" s="87"/>
      <c r="AB51" s="15"/>
      <c r="AC51" s="87"/>
      <c r="AD51" s="15"/>
      <c r="AE51" s="87"/>
      <c r="AF51" s="240" t="s">
        <v>155</v>
      </c>
      <c r="AG51" s="87"/>
      <c r="AH51" s="15"/>
      <c r="AI51" s="15"/>
      <c r="AJ51" s="15"/>
      <c r="AK51" s="37"/>
      <c r="AL51" s="15"/>
      <c r="AM51" s="15"/>
      <c r="AN51" s="15"/>
    </row>
    <row r="52" spans="1:40" s="83" customFormat="1" ht="17.25" customHeight="1">
      <c r="A52" s="35"/>
      <c r="B52" s="339" t="s">
        <v>114</v>
      </c>
      <c r="C52" s="339"/>
      <c r="D52" s="16"/>
      <c r="E52" s="16"/>
      <c r="F52" s="88"/>
      <c r="G52" s="37"/>
      <c r="H52" s="51"/>
      <c r="I52" s="51"/>
      <c r="J52" s="52"/>
      <c r="K52" s="51"/>
      <c r="L52" s="52"/>
      <c r="M52" s="51"/>
      <c r="N52" s="52"/>
      <c r="O52" s="51"/>
      <c r="P52" s="15"/>
      <c r="Q52" s="87"/>
      <c r="R52" s="15"/>
      <c r="S52" s="15"/>
      <c r="T52" s="15"/>
      <c r="U52" s="87"/>
      <c r="V52" s="15"/>
      <c r="W52" s="87"/>
      <c r="X52" s="15"/>
      <c r="Y52" s="87"/>
      <c r="Z52" s="15"/>
      <c r="AA52" s="87"/>
      <c r="AB52" s="15"/>
      <c r="AC52" s="87"/>
      <c r="AD52" s="15"/>
      <c r="AE52" s="87"/>
      <c r="AF52" s="85" t="s">
        <v>123</v>
      </c>
      <c r="AG52" s="87"/>
      <c r="AH52" s="15"/>
      <c r="AI52" s="15"/>
      <c r="AJ52" s="15"/>
      <c r="AK52" s="37"/>
      <c r="AL52" s="15"/>
      <c r="AM52" s="15"/>
      <c r="AN52" s="15"/>
    </row>
    <row r="53" spans="1:40" s="89" customFormat="1" ht="15.75">
      <c r="A53" s="38" t="s">
        <v>156</v>
      </c>
      <c r="B53" s="16"/>
      <c r="C53" s="39"/>
      <c r="D53" s="39"/>
      <c r="E53" s="39"/>
      <c r="F53" s="16"/>
      <c r="G53" s="34"/>
      <c r="H53" s="53"/>
      <c r="I53" s="53"/>
      <c r="J53" s="53"/>
      <c r="K53" s="53"/>
      <c r="L53" s="53"/>
      <c r="M53" s="53"/>
      <c r="N53" s="53"/>
      <c r="O53" s="53"/>
      <c r="P53" s="17"/>
      <c r="Q53" s="17"/>
      <c r="R53" s="18"/>
      <c r="S53" s="18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8"/>
      <c r="AI53" s="18"/>
      <c r="AJ53" s="18"/>
      <c r="AK53" s="34"/>
      <c r="AL53" s="17"/>
      <c r="AM53" s="17"/>
      <c r="AN53" s="17"/>
    </row>
    <row r="54" spans="1:40" s="91" customFormat="1" ht="15.75">
      <c r="A54" s="239">
        <v>43049</v>
      </c>
      <c r="B54" s="65"/>
      <c r="C54" s="90"/>
      <c r="D54" s="24"/>
      <c r="E54" s="24"/>
      <c r="F54" s="19"/>
      <c r="G54" s="19"/>
      <c r="H54" s="2"/>
      <c r="I54" s="2"/>
      <c r="J54" s="2"/>
      <c r="K54" s="2"/>
      <c r="L54" s="2"/>
      <c r="M54" s="2"/>
      <c r="N54" s="2"/>
      <c r="O54" s="2"/>
      <c r="P54" s="2"/>
      <c r="Q54" s="2"/>
      <c r="R54" s="1"/>
      <c r="S54" s="1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1"/>
      <c r="AI54" s="1"/>
      <c r="AJ54" s="1"/>
      <c r="AK54" s="19"/>
      <c r="AL54" s="2"/>
      <c r="AM54" s="2"/>
      <c r="AN54" s="2"/>
    </row>
    <row r="55" spans="1:40" s="93" customFormat="1" ht="45.75" customHeight="1" hidden="1">
      <c r="A55" s="92"/>
      <c r="C55" s="92"/>
      <c r="D55" s="62" t="e">
        <f aca="true" t="shared" si="16" ref="D55:P55">D14+D18+D26+D29+D33+D35+D38+D43+D44</f>
        <v>#REF!</v>
      </c>
      <c r="E55" s="62" t="e">
        <f t="shared" si="16"/>
        <v>#REF!</v>
      </c>
      <c r="F55" s="62" t="e">
        <f t="shared" si="16"/>
        <v>#REF!</v>
      </c>
      <c r="G55" s="62" t="e">
        <f t="shared" si="16"/>
        <v>#REF!</v>
      </c>
      <c r="H55" s="62" t="e">
        <f t="shared" si="16"/>
        <v>#REF!</v>
      </c>
      <c r="I55" s="62" t="e">
        <f t="shared" si="16"/>
        <v>#REF!</v>
      </c>
      <c r="J55" s="62" t="e">
        <f t="shared" si="16"/>
        <v>#REF!</v>
      </c>
      <c r="K55" s="62" t="e">
        <f t="shared" si="16"/>
        <v>#REF!</v>
      </c>
      <c r="L55" s="62" t="e">
        <f t="shared" si="16"/>
        <v>#REF!</v>
      </c>
      <c r="M55" s="62" t="e">
        <f t="shared" si="16"/>
        <v>#REF!</v>
      </c>
      <c r="N55" s="62" t="e">
        <f t="shared" si="16"/>
        <v>#REF!</v>
      </c>
      <c r="O55" s="62" t="e">
        <f t="shared" si="16"/>
        <v>#REF!</v>
      </c>
      <c r="P55" s="62">
        <f t="shared" si="16"/>
        <v>18428254.580000002</v>
      </c>
      <c r="Q55" s="62">
        <f aca="true" t="shared" si="17" ref="Q55:AI55">Q14+Q18+Q26+Q29+Q33+Q35+Q38+Q43+Q44</f>
        <v>4203284.03</v>
      </c>
      <c r="R55" s="62">
        <f t="shared" si="17"/>
        <v>0</v>
      </c>
      <c r="S55" s="62">
        <f t="shared" si="17"/>
        <v>0</v>
      </c>
      <c r="T55" s="62">
        <f t="shared" si="17"/>
        <v>496066.75</v>
      </c>
      <c r="U55" s="62">
        <f t="shared" si="17"/>
        <v>0</v>
      </c>
      <c r="V55" s="62">
        <f t="shared" si="17"/>
        <v>0</v>
      </c>
      <c r="W55" s="62">
        <f t="shared" si="17"/>
        <v>0</v>
      </c>
      <c r="X55" s="62">
        <f t="shared" si="17"/>
        <v>85136.54000000001</v>
      </c>
      <c r="Y55" s="62">
        <f t="shared" si="17"/>
        <v>0</v>
      </c>
      <c r="Z55" s="62">
        <f t="shared" si="17"/>
        <v>0</v>
      </c>
      <c r="AA55" s="62">
        <f t="shared" si="17"/>
        <v>0</v>
      </c>
      <c r="AB55" s="62">
        <f t="shared" si="17"/>
        <v>4679141.62</v>
      </c>
      <c r="AC55" s="62">
        <f t="shared" si="17"/>
        <v>4679141.62</v>
      </c>
      <c r="AD55" s="62">
        <f t="shared" si="17"/>
        <v>0</v>
      </c>
      <c r="AE55" s="62">
        <f t="shared" si="17"/>
        <v>0</v>
      </c>
      <c r="AF55" s="62">
        <f t="shared" si="17"/>
        <v>59515669.70999999</v>
      </c>
      <c r="AG55" s="62">
        <f t="shared" si="17"/>
        <v>6432754.25</v>
      </c>
      <c r="AH55" s="62">
        <f t="shared" si="17"/>
        <v>0</v>
      </c>
      <c r="AI55" s="62">
        <f t="shared" si="17"/>
        <v>0</v>
      </c>
      <c r="AJ55" s="62"/>
      <c r="AK55" s="94"/>
      <c r="AL55" s="63"/>
      <c r="AM55" s="63"/>
      <c r="AN55" s="63"/>
    </row>
    <row r="56" ht="15.75"/>
    <row r="57" ht="15.75"/>
  </sheetData>
  <sheetProtection/>
  <mergeCells count="92">
    <mergeCell ref="A2:G2"/>
    <mergeCell ref="A3:G3"/>
    <mergeCell ref="A4:G4"/>
    <mergeCell ref="A6:G6"/>
    <mergeCell ref="A7:G7"/>
    <mergeCell ref="D9:G9"/>
    <mergeCell ref="A9:A12"/>
    <mergeCell ref="B9:B12"/>
    <mergeCell ref="C9:C12"/>
    <mergeCell ref="D10:E10"/>
    <mergeCell ref="AF9:AI9"/>
    <mergeCell ref="AB9:AE9"/>
    <mergeCell ref="AD10:AE10"/>
    <mergeCell ref="Z10:AA10"/>
    <mergeCell ref="H9:K9"/>
    <mergeCell ref="H10:I10"/>
    <mergeCell ref="J10:K10"/>
    <mergeCell ref="F10:G10"/>
    <mergeCell ref="AW10:AX10"/>
    <mergeCell ref="AY10:AZ10"/>
    <mergeCell ref="BA10:BB10"/>
    <mergeCell ref="P9:S9"/>
    <mergeCell ref="T9:W9"/>
    <mergeCell ref="X9:AA9"/>
    <mergeCell ref="L9:O9"/>
    <mergeCell ref="AO9:AR9"/>
    <mergeCell ref="P10:Q10"/>
    <mergeCell ref="AK9:AN9"/>
    <mergeCell ref="BI10:BJ10"/>
    <mergeCell ref="BK10:BL10"/>
    <mergeCell ref="BM10:BN10"/>
    <mergeCell ref="BE9:BH9"/>
    <mergeCell ref="BI9:BL9"/>
    <mergeCell ref="BM9:BP9"/>
    <mergeCell ref="BG10:BH10"/>
    <mergeCell ref="BO10:BP10"/>
    <mergeCell ref="AS9:AV9"/>
    <mergeCell ref="BC10:BD10"/>
    <mergeCell ref="BE10:BF10"/>
    <mergeCell ref="BA9:BD9"/>
    <mergeCell ref="AW9:AZ9"/>
    <mergeCell ref="AS10:AT10"/>
    <mergeCell ref="AU10:AV10"/>
    <mergeCell ref="AO10:AP10"/>
    <mergeCell ref="AQ10:AR10"/>
    <mergeCell ref="R10:S10"/>
    <mergeCell ref="AF10:AG10"/>
    <mergeCell ref="AH10:AI10"/>
    <mergeCell ref="AK10:AL10"/>
    <mergeCell ref="AB10:AC10"/>
    <mergeCell ref="T10:U10"/>
    <mergeCell ref="V10:W10"/>
    <mergeCell ref="AM10:AN10"/>
    <mergeCell ref="X11:X12"/>
    <mergeCell ref="L11:L12"/>
    <mergeCell ref="N11:N12"/>
    <mergeCell ref="L10:M10"/>
    <mergeCell ref="V11:V12"/>
    <mergeCell ref="N10:O10"/>
    <mergeCell ref="P11:P12"/>
    <mergeCell ref="R11:R12"/>
    <mergeCell ref="T11:T12"/>
    <mergeCell ref="X10:Y10"/>
    <mergeCell ref="AU11:AU12"/>
    <mergeCell ref="AS11:AS12"/>
    <mergeCell ref="AF11:AF12"/>
    <mergeCell ref="AH11:AH12"/>
    <mergeCell ref="AB11:AB12"/>
    <mergeCell ref="AK11:AK12"/>
    <mergeCell ref="AM11:AM12"/>
    <mergeCell ref="AQ11:AQ12"/>
    <mergeCell ref="AO11:AO12"/>
    <mergeCell ref="B49:C49"/>
    <mergeCell ref="B52:C52"/>
    <mergeCell ref="Z11:Z12"/>
    <mergeCell ref="H11:H12"/>
    <mergeCell ref="J11:J12"/>
    <mergeCell ref="AD11:AD12"/>
    <mergeCell ref="D11:D12"/>
    <mergeCell ref="F11:F12"/>
    <mergeCell ref="B51:C51"/>
    <mergeCell ref="B48:C48"/>
    <mergeCell ref="BI11:BI12"/>
    <mergeCell ref="BK11:BK12"/>
    <mergeCell ref="BM11:BM12"/>
    <mergeCell ref="BO11:BO12"/>
    <mergeCell ref="AW11:AW12"/>
    <mergeCell ref="AY11:AY12"/>
    <mergeCell ref="BA11:BA12"/>
    <mergeCell ref="BC11:BC12"/>
    <mergeCell ref="BG11:BG12"/>
    <mergeCell ref="BE11:BE12"/>
  </mergeCells>
  <printOptions/>
  <pageMargins left="0.5905511811023623" right="0.15748031496062992" top="0.31496062992125984" bottom="0.2362204724409449" header="0.31496062992125984" footer="0.1968503937007874"/>
  <pageSetup fitToHeight="1" fitToWidth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K311-4SkotnikovaAE</dc:creator>
  <cp:keywords/>
  <dc:description/>
  <cp:lastModifiedBy>Бабийчук Александра Викторовна</cp:lastModifiedBy>
  <cp:lastPrinted>2017-11-10T11:40:38Z</cp:lastPrinted>
  <dcterms:created xsi:type="dcterms:W3CDTF">2010-11-15T09:07:32Z</dcterms:created>
  <dcterms:modified xsi:type="dcterms:W3CDTF">2017-11-13T05:45:43Z</dcterms:modified>
  <cp:category/>
  <cp:version/>
  <cp:contentType/>
  <cp:contentStatus/>
</cp:coreProperties>
</file>