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4220" windowHeight="9036" activeTab="0"/>
  </bookViews>
  <sheets>
    <sheet name="2023" sheetId="1" r:id="rId1"/>
  </sheets>
  <definedNames>
    <definedName name="_xlnm.Print_Area" localSheetId="0">'2023'!$A$1:$C$144</definedName>
  </definedNames>
  <calcPr fullCalcOnLoad="1"/>
</workbook>
</file>

<file path=xl/sharedStrings.xml><?xml version="1.0" encoding="utf-8"?>
<sst xmlns="http://schemas.openxmlformats.org/spreadsheetml/2006/main" count="273" uniqueCount="273">
  <si>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</si>
  <si>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</si>
  <si>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</si>
  <si>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</si>
  <si>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</si>
  <si>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</si>
  <si>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</si>
  <si>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</si>
  <si>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</si>
  <si>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</si>
  <si>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</si>
  <si>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</si>
  <si>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</si>
  <si>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</si>
  <si>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</si>
  <si>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</si>
  <si>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</si>
  <si>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</si>
  <si>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</si>
  <si>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</si>
  <si>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</si>
  <si>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</si>
  <si>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</si>
  <si>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</si>
  <si>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</si>
  <si>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</si>
  <si>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</si>
  <si>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</si>
  <si>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</si>
  <si>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</si>
  <si>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</si>
  <si>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</si>
  <si>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</si>
  <si>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</si>
  <si>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</si>
  <si>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</si>
  <si>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</si>
  <si>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</si>
  <si>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</si>
  <si>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</si>
  <si>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</si>
  <si>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</si>
  <si>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</si>
  <si>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</si>
  <si>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</si>
  <si>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</si>
  <si>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</si>
  <si>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</si>
  <si>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</si>
  <si>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</si>
  <si>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</si>
  <si>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</si>
  <si>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</si>
  <si>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</si>
  <si>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</si>
  <si>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</si>
  <si>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</si>
  <si>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</si>
  <si>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</si>
  <si>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</si>
  <si>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</si>
  <si>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</si>
  <si>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</si>
  <si>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</si>
  <si>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</si>
  <si>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</si>
  <si>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</si>
  <si>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</si>
  <si>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</si>
  <si>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</si>
  <si>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</si>
  <si>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</si>
  <si>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</si>
  <si>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</si>
  <si>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</si>
  <si>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</si>
  <si>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</si>
  <si>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</si>
  <si>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</si>
  <si>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</si>
  <si>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</si>
  <si>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</si>
  <si>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</si>
  <si>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</si>
  <si>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</si>
  <si>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</si>
  <si>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</si>
  <si>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</si>
  <si>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</si>
  <si>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</si>
  <si>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</si>
  <si>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</si>
  <si>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</si>
  <si>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</si>
  <si>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</si>
  <si>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</si>
  <si>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</si>
  <si>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</si>
  <si>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</si>
  <si>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</si>
  <si>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</si>
  <si>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</si>
  <si>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</si>
  <si>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</si>
  <si>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</si>
  <si>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</si>
  <si>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</si>
  <si>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</si>
  <si>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</si>
  <si>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</si>
  <si>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</si>
  <si>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</si>
  <si>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</si>
  <si>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</si>
  <si>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</si>
  <si>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</si>
  <si>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</si>
  <si>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</si>
  <si>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</si>
  <si>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</si>
  <si>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</si>
  <si>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</si>
  <si>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</si>
  <si>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</si>
  <si>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</si>
  <si>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Приложение 1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</si>
  <si>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</si>
  <si>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</si>
  <si>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 xml:space="preserve">       (тыс. рублей)</t>
  </si>
  <si>
    <t>Наименование кода классификации доходов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</si>
  <si>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</si>
  <si>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</si>
  <si>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</si>
  <si>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</si>
  <si>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Дотации бюджетам бюджетной системы Российской Федерации</t>
  </si>
  <si>
    <t>Субсидии бюджетам городских округов на реализацию мероприятий по обеспечению жильем молодых семей</t>
  </si>
  <si>
    <t>000 2 02 15001 04 0000 150</t>
  </si>
  <si>
    <t>000 2 02 15002 04 0000 150</t>
  </si>
  <si>
    <t>000 2 02 10000 00 0000 150</t>
  </si>
  <si>
    <t>000 2 02 20000 00 0000 150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</si>
  <si>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</si>
  <si>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</si>
  <si>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</si>
  <si>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</si>
  <si>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</si>
  <si>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</si>
  <si>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</si>
  <si>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000 2 02 35930 04 0000 150</t>
  </si>
  <si>
    <t>000 2 02 40000 00 0000 150</t>
  </si>
  <si>
    <t>000 2 02 49999 04 0000 150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</si>
  <si>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</si>
  <si>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</si>
  <si>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 000 1 01 02050 01 0000 110</t>
  </si>
  <si>
    <t>000 1 13 02060 00 0000 130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</si>
  <si>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</si>
  <si>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</si>
  <si>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</si>
  <si>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</si>
  <si>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</si>
  <si>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</si>
  <si>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</si>
  <si>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</si>
  <si>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</si>
  <si>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</si>
  <si>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</si>
  <si>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</si>
  <si>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</si>
  <si>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</si>
  <si>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</si>
  <si>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000 1 14 06000 00 0000 430</t>
  </si>
  <si>
    <t>000 1 14 06012 04 0000 430</t>
  </si>
  <si>
    <t>000 1 14 06024 04 0000 430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</si>
  <si>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</si>
  <si>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</si>
  <si>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</si>
  <si>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</si>
  <si>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</si>
  <si>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</si>
  <si>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</si>
  <si>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</si>
  <si>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</si>
  <si>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</si>
  <si>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000 1 16 01053 01 0000 140</t>
  </si>
  <si>
    <t>000 1 16 01203 01 0000 140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</si>
  <si>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</si>
  <si>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</si>
  <si>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</si>
  <si>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</si>
  <si>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000 1 16 01063 01 0000 140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</si>
  <si>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</si>
  <si>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</si>
  <si>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000 1 16 01074 01 0000 140</t>
  </si>
  <si>
    <t>000 1 16 01084 01 0000 140</t>
  </si>
  <si>
    <t>000 1 16 01092 01 0000 140</t>
  </si>
  <si>
    <t>000 1 16 01153 01 0000 140</t>
  </si>
  <si>
    <t>000 1 16 01173 01 0000 140</t>
  </si>
  <si>
    <t>000 1 16 01192 01 0000 140</t>
  </si>
  <si>
    <t>000 1 16 01193 01 0000 140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</si>
  <si>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</si>
  <si>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</si>
  <si>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</si>
  <si>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</si>
  <si>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</si>
  <si>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</si>
  <si>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</si>
  <si>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</si>
  <si>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</si>
  <si>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</si>
  <si>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</si>
  <si>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</si>
  <si>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</si>
  <si>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</si>
  <si>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</si>
  <si>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000 2 02 35135 04 0000 150</t>
  </si>
  <si>
    <t>000 2 02 35120 04 0000 150</t>
  </si>
  <si>
    <t>000 2 02 35176 04 0000 150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</si>
  <si>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</si>
  <si>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</si>
  <si>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</si>
  <si>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000 2 02 20299 04 0000 150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</si>
  <si>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</si>
  <si>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000 1 01 02080 01 0000 110</t>
  </si>
  <si>
    <t>000 2 02 45303 04 0000 150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</si>
  <si>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</si>
  <si>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</si>
  <si>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 xml:space="preserve"> 000 1 09 00000 00 0000 000</t>
  </si>
  <si>
    <t xml:space="preserve"> 000 1 15 00000 00 0000 000</t>
  </si>
  <si>
    <t>АДМИНИСТРАТИВНЫЕ ПЛАТЕЖИ И СБОРЫ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</si>
  <si>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</si>
  <si>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</si>
  <si>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</si>
  <si>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000 1 16 01062 01 0000 140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</si>
  <si>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</si>
  <si>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000 1 16 01072 01 0000 140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</si>
  <si>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</si>
  <si>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000 1 16 01082 01 0000 140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</si>
  <si>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</si>
  <si>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</si>
  <si>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</si>
  <si>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000 1 16 01103 01 0000 140</t>
  </si>
  <si>
    <t>000 1 16 01143 01 0000 140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</si>
  <si>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</si>
  <si>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</si>
  <si>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</si>
  <si>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</si>
  <si>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</si>
  <si>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</si>
  <si>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Код бюджетной классификации Российской Федерации</t>
  </si>
  <si>
    <t>000 2 02 45424 04 0000 150</t>
  </si>
  <si>
    <t>000 2 02 45454 04 0000 150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</si>
  <si>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</si>
  <si>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модельных муниципальных библиотек</t>
  </si>
  <si>
    <t>000 2 02 25519 04 0000 150</t>
  </si>
  <si>
    <t>Субсидии бюджетам городских округов на поддержку отрасли культуры</t>
  </si>
  <si>
    <t>Платежи от государственных и муниципальных унитарных предприятий</t>
  </si>
  <si>
    <t>000 1 11 07000 00 0000 120</t>
  </si>
  <si>
    <t xml:space="preserve">                                                                                   от "____" _________ 2022 №____</t>
  </si>
  <si>
    <t xml:space="preserve">Прогнозируемый общий объем доходов бюджета городского округа Мегион Ханты-Мансийского автономного округа – Югры на 2023 год  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</si>
  <si>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</si>
  <si>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</si>
  <si>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</si>
  <si>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</si>
  <si>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Налог на доходы физических лиц, 40,75%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</si>
  <si>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</si>
  <si>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</si>
  <si>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000 1 06 06032 04 0000 110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</si>
  <si>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</si>
  <si>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</si>
  <si>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</si>
  <si>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</si>
  <si>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</si>
  <si>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000 1 11 07010 00 0000 120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</si>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</sst>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9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35" borderId="0" xfId="0" applyNumberFormat="1" applyFont="1" applyFill="1" applyAlignment="1">
      <alignment/>
    </xf>
    <xf numFmtId="0" fontId="4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6" fillId="35" borderId="11" xfId="63" applyNumberFormat="1" applyFont="1" applyFill="1" applyBorder="1" applyAlignment="1">
      <alignment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justify" vertical="top" wrapText="1"/>
    </xf>
    <xf numFmtId="184" fontId="4" fillId="0" borderId="0" xfId="0" applyNumberFormat="1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0" fontId="47" fillId="35" borderId="11" xfId="0" applyFont="1" applyFill="1" applyBorder="1" applyAlignment="1">
      <alignment horizontal="justify" vertical="center" wrapText="1"/>
    </xf>
    <xf numFmtId="0" fontId="7" fillId="35" borderId="15" xfId="0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" fontId="7" fillId="35" borderId="15" xfId="53" applyFont="1" applyFill="1" applyBorder="1" applyAlignment="1">
      <alignment horizontal="center" wrapText="1"/>
      <protection/>
    </xf>
    <xf numFmtId="10" fontId="4" fillId="0" borderId="0" xfId="0" applyNumberFormat="1" applyFont="1" applyAlignment="1">
      <alignment horizontal="right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top" wrapText="1"/>
    </xf>
    <xf numFmtId="0" fontId="7" fillId="35" borderId="10" xfId="65" applyFont="1" applyFill="1" applyAlignment="1">
      <alignment horizontal="left" vertical="center" wrapText="1"/>
      <protection/>
    </xf>
    <xf numFmtId="0" fontId="7" fillId="0" borderId="11" xfId="0" applyFont="1" applyFill="1" applyBorder="1" applyAlignment="1">
      <alignment vertical="top" wrapText="1" shrinkToFit="1"/>
    </xf>
    <xf numFmtId="1" fontId="7" fillId="35" borderId="12" xfId="53" applyFont="1" applyFill="1" applyBorder="1" applyAlignment="1">
      <alignment horizontal="center" wrapText="1"/>
      <protection/>
    </xf>
    <xf numFmtId="0" fontId="7" fillId="0" borderId="11" xfId="0" applyFont="1" applyFill="1" applyBorder="1" applyAlignment="1">
      <alignment horizontal="justify" vertical="top" wrapText="1"/>
    </xf>
    <xf numFmtId="1" fontId="10" fillId="0" borderId="11" xfId="53" applyFont="1" applyBorder="1" applyAlignment="1">
      <alignment horizontal="center" vertical="center" wrapText="1"/>
      <protection/>
    </xf>
    <xf numFmtId="0" fontId="7" fillId="35" borderId="0" xfId="0" applyFont="1" applyFill="1" applyAlignment="1">
      <alignment vertical="top" wrapText="1"/>
    </xf>
    <xf numFmtId="184" fontId="7" fillId="35" borderId="11" xfId="63" applyNumberFormat="1" applyFont="1" applyFill="1" applyBorder="1" applyAlignment="1">
      <alignment horizontal="right" wrapText="1"/>
    </xf>
    <xf numFmtId="0" fontId="47" fillId="0" borderId="11" xfId="0" applyFont="1" applyBorder="1" applyAlignment="1">
      <alignment horizontal="justify" vertical="center" wrapText="1"/>
    </xf>
    <xf numFmtId="0" fontId="7" fillId="35" borderId="16" xfId="0" applyFont="1" applyFill="1" applyBorder="1" applyAlignment="1">
      <alignment horizontal="center" wrapText="1"/>
    </xf>
    <xf numFmtId="184" fontId="7" fillId="35" borderId="17" xfId="0" applyNumberFormat="1" applyFont="1" applyFill="1" applyBorder="1" applyAlignment="1">
      <alignment horizontal="right" wrapText="1"/>
    </xf>
    <xf numFmtId="0" fontId="7" fillId="6" borderId="12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10" fillId="35" borderId="12" xfId="53" applyFont="1" applyFill="1" applyBorder="1" applyAlignment="1">
      <alignment horizontal="center" vertical="center" wrapText="1"/>
      <protection/>
    </xf>
    <xf numFmtId="1" fontId="10" fillId="35" borderId="15" xfId="53" applyFont="1" applyFill="1" applyBorder="1" applyAlignment="1">
      <alignment horizontal="center" vertical="center" wrapText="1"/>
      <protection/>
    </xf>
    <xf numFmtId="1" fontId="10" fillId="0" borderId="11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96E96B261DFD710C836C4F1DF385995DF6FD4E4A1994860804444DDB17F99650E281B254090A70F418349784K1K9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39">
      <selection activeCell="C144" sqref="A1:C144"/>
    </sheetView>
  </sheetViews>
  <sheetFormatPr defaultColWidth="9.125" defaultRowHeight="12.75"/>
  <cols>
    <col min="1" max="1" width="29.875" style="1" customWidth="1"/>
    <col min="2" max="2" width="63.50390625" style="1" customWidth="1"/>
    <col min="3" max="3" width="20.625" style="1" customWidth="1"/>
    <col min="4" max="5" width="9.125" style="19" customWidth="1"/>
    <col min="6" max="6" width="9.125" style="1" customWidth="1"/>
    <col min="7" max="7" width="6.50390625" style="1" customWidth="1"/>
    <col min="8" max="16384" width="9.125" style="1" customWidth="1"/>
  </cols>
  <sheetData>
    <row r="1" spans="2:3" ht="15">
      <c r="B1" s="92" t="s">
        <v>125</v>
      </c>
      <c r="C1" s="93"/>
    </row>
    <row r="2" spans="2:3" ht="15">
      <c r="B2" s="92" t="s">
        <v>126</v>
      </c>
      <c r="C2" s="93"/>
    </row>
    <row r="3" spans="2:3" ht="15">
      <c r="B3" s="92" t="s">
        <v>127</v>
      </c>
      <c r="C3" s="93"/>
    </row>
    <row r="4" spans="2:3" ht="15">
      <c r="B4" s="35" t="s">
        <v>256</v>
      </c>
      <c r="C4" s="35"/>
    </row>
    <row r="6" spans="1:9" ht="35.25" customHeight="1">
      <c r="A6" s="88" t="s">
        <v>257</v>
      </c>
      <c r="B6" s="88"/>
      <c r="C6" s="88"/>
      <c r="I6" s="17"/>
    </row>
    <row r="7" spans="1:9" ht="12" customHeight="1">
      <c r="A7" s="34"/>
      <c r="B7" s="34"/>
      <c r="C7" s="34"/>
      <c r="I7" s="17"/>
    </row>
    <row r="8" spans="1:3" ht="17.25">
      <c r="A8" s="2"/>
      <c r="B8" s="2"/>
      <c r="C8" s="36" t="s">
        <v>128</v>
      </c>
    </row>
    <row r="9" spans="1:3" ht="15">
      <c r="A9" s="89" t="s">
        <v>247</v>
      </c>
      <c r="B9" s="91" t="s">
        <v>129</v>
      </c>
      <c r="C9" s="80" t="s">
        <v>0</v>
      </c>
    </row>
    <row r="10" spans="1:6" ht="50.25" customHeight="1">
      <c r="A10" s="90"/>
      <c r="B10" s="91"/>
      <c r="C10" s="80">
        <v>2023</v>
      </c>
      <c r="F10" s="18"/>
    </row>
    <row r="11" spans="1:3" ht="12.75">
      <c r="A11" s="3">
        <v>1</v>
      </c>
      <c r="B11" s="3">
        <v>2</v>
      </c>
      <c r="C11" s="3">
        <v>3</v>
      </c>
    </row>
    <row r="12" spans="1:3" ht="15.75" customHeight="1">
      <c r="A12" s="4" t="s">
        <v>24</v>
      </c>
      <c r="B12" s="37" t="s">
        <v>71</v>
      </c>
      <c r="C12" s="29">
        <f>C13+C45</f>
        <v>1509256.7999999998</v>
      </c>
    </row>
    <row r="13" spans="1:3" ht="15.75" customHeight="1">
      <c r="A13" s="4"/>
      <c r="B13" s="37" t="s">
        <v>103</v>
      </c>
      <c r="C13" s="29">
        <f>C14+C22+C24+C31+C40</f>
        <v>1279737.7</v>
      </c>
    </row>
    <row r="14" spans="1:3" ht="13.5">
      <c r="A14" s="8" t="s">
        <v>25</v>
      </c>
      <c r="B14" s="38" t="s">
        <v>1</v>
      </c>
      <c r="C14" s="30">
        <f>C15</f>
        <v>977294.9</v>
      </c>
    </row>
    <row r="15" spans="1:3" ht="13.5">
      <c r="A15" s="5" t="s">
        <v>26</v>
      </c>
      <c r="B15" s="58" t="s">
        <v>262</v>
      </c>
      <c r="C15" s="31">
        <f>C16+C17+C18+C19+C20+C21</f>
        <v>977294.9</v>
      </c>
    </row>
    <row r="16" spans="1:6" ht="69">
      <c r="A16" s="5" t="s">
        <v>27</v>
      </c>
      <c r="B16" s="58" t="s">
        <v>92</v>
      </c>
      <c r="C16" s="31">
        <v>907244.9</v>
      </c>
      <c r="F16" s="68"/>
    </row>
    <row r="17" spans="1:6" ht="96">
      <c r="A17" s="5" t="s">
        <v>28</v>
      </c>
      <c r="B17" s="58" t="s">
        <v>133</v>
      </c>
      <c r="C17" s="31">
        <v>995</v>
      </c>
      <c r="F17" s="68"/>
    </row>
    <row r="18" spans="1:6" ht="44.25" customHeight="1">
      <c r="A18" s="5" t="s">
        <v>29</v>
      </c>
      <c r="B18" s="6" t="s">
        <v>70</v>
      </c>
      <c r="C18" s="31">
        <v>3650</v>
      </c>
      <c r="F18" s="73"/>
    </row>
    <row r="19" spans="1:6" ht="80.25" customHeight="1">
      <c r="A19" s="5" t="s">
        <v>30</v>
      </c>
      <c r="B19" s="6" t="s">
        <v>93</v>
      </c>
      <c r="C19" s="31">
        <v>405</v>
      </c>
      <c r="F19" s="68"/>
    </row>
    <row r="20" spans="1:4" ht="108.75" customHeight="1">
      <c r="A20" s="5" t="s">
        <v>152</v>
      </c>
      <c r="B20" s="76" t="s">
        <v>224</v>
      </c>
      <c r="C20" s="31">
        <v>0</v>
      </c>
      <c r="D20" s="1"/>
    </row>
    <row r="21" spans="1:4" ht="93" customHeight="1">
      <c r="A21" s="5" t="s">
        <v>221</v>
      </c>
      <c r="B21" s="76" t="s">
        <v>223</v>
      </c>
      <c r="C21" s="31">
        <v>65000</v>
      </c>
      <c r="D21" s="1"/>
    </row>
    <row r="22" spans="1:6" s="12" customFormat="1" ht="27">
      <c r="A22" s="8" t="s">
        <v>82</v>
      </c>
      <c r="B22" s="38" t="s">
        <v>72</v>
      </c>
      <c r="C22" s="82">
        <f>C23</f>
        <v>14784.4</v>
      </c>
      <c r="D22" s="20"/>
      <c r="E22" s="19"/>
      <c r="F22" s="1"/>
    </row>
    <row r="23" spans="1:6" ht="27">
      <c r="A23" s="11" t="s">
        <v>80</v>
      </c>
      <c r="B23" s="39" t="s">
        <v>81</v>
      </c>
      <c r="C23" s="82">
        <v>14784.4</v>
      </c>
      <c r="E23" s="20"/>
      <c r="F23" s="12"/>
    </row>
    <row r="24" spans="1:3" ht="13.5">
      <c r="A24" s="8" t="s">
        <v>31</v>
      </c>
      <c r="B24" s="38" t="s">
        <v>8</v>
      </c>
      <c r="C24" s="82">
        <f>C25+C28+C29+C30</f>
        <v>178424</v>
      </c>
    </row>
    <row r="25" spans="1:3" ht="27">
      <c r="A25" s="5" t="s">
        <v>67</v>
      </c>
      <c r="B25" s="40" t="s">
        <v>12</v>
      </c>
      <c r="C25" s="82">
        <f>C26+C27</f>
        <v>171700</v>
      </c>
    </row>
    <row r="26" spans="1:3" ht="27">
      <c r="A26" s="5" t="s">
        <v>32</v>
      </c>
      <c r="B26" s="40" t="s">
        <v>19</v>
      </c>
      <c r="C26" s="82">
        <v>131500</v>
      </c>
    </row>
    <row r="27" spans="1:3" ht="41.25">
      <c r="A27" s="5" t="s">
        <v>33</v>
      </c>
      <c r="B27" s="40" t="s">
        <v>20</v>
      </c>
      <c r="C27" s="82">
        <v>40200</v>
      </c>
    </row>
    <row r="28" spans="1:3" ht="27">
      <c r="A28" s="5" t="s">
        <v>34</v>
      </c>
      <c r="B28" s="40" t="s">
        <v>13</v>
      </c>
      <c r="C28" s="82">
        <v>0</v>
      </c>
    </row>
    <row r="29" spans="1:3" ht="13.5">
      <c r="A29" s="5" t="s">
        <v>55</v>
      </c>
      <c r="B29" s="40" t="s">
        <v>56</v>
      </c>
      <c r="C29" s="82">
        <v>0</v>
      </c>
    </row>
    <row r="30" spans="1:3" ht="27">
      <c r="A30" s="5" t="s">
        <v>73</v>
      </c>
      <c r="B30" s="40" t="s">
        <v>74</v>
      </c>
      <c r="C30" s="82">
        <v>6724</v>
      </c>
    </row>
    <row r="31" spans="1:3" ht="13.5">
      <c r="A31" s="9" t="s">
        <v>35</v>
      </c>
      <c r="B31" s="41" t="s">
        <v>2</v>
      </c>
      <c r="C31" s="31">
        <f>C32+C34+C37</f>
        <v>100054</v>
      </c>
    </row>
    <row r="32" spans="1:3" ht="13.5">
      <c r="A32" s="7" t="s">
        <v>36</v>
      </c>
      <c r="B32" s="6" t="s">
        <v>14</v>
      </c>
      <c r="C32" s="31">
        <f>C33</f>
        <v>29300</v>
      </c>
    </row>
    <row r="33" spans="1:3" ht="41.25">
      <c r="A33" s="5" t="s">
        <v>37</v>
      </c>
      <c r="B33" s="6" t="s">
        <v>15</v>
      </c>
      <c r="C33" s="31">
        <v>29300</v>
      </c>
    </row>
    <row r="34" spans="1:3" ht="13.5">
      <c r="A34" s="59" t="s">
        <v>161</v>
      </c>
      <c r="B34" s="60" t="s">
        <v>162</v>
      </c>
      <c r="C34" s="16">
        <f>C35+C36</f>
        <v>24600</v>
      </c>
    </row>
    <row r="35" spans="1:3" ht="13.5">
      <c r="A35" s="59" t="s">
        <v>163</v>
      </c>
      <c r="B35" s="60" t="s">
        <v>164</v>
      </c>
      <c r="C35" s="31">
        <v>11700</v>
      </c>
    </row>
    <row r="36" spans="1:3" ht="13.5">
      <c r="A36" s="59" t="s">
        <v>165</v>
      </c>
      <c r="B36" s="60" t="s">
        <v>166</v>
      </c>
      <c r="C36" s="31">
        <v>12900</v>
      </c>
    </row>
    <row r="37" spans="1:3" ht="13.5">
      <c r="A37" s="5" t="s">
        <v>38</v>
      </c>
      <c r="B37" s="6" t="s">
        <v>16</v>
      </c>
      <c r="C37" s="16">
        <f>C38+C39</f>
        <v>46154</v>
      </c>
    </row>
    <row r="38" spans="1:3" ht="27">
      <c r="A38" s="5" t="s">
        <v>265</v>
      </c>
      <c r="B38" s="6" t="s">
        <v>267</v>
      </c>
      <c r="C38" s="16">
        <v>40074</v>
      </c>
    </row>
    <row r="39" spans="1:3" ht="27">
      <c r="A39" s="5" t="s">
        <v>266</v>
      </c>
      <c r="B39" s="56" t="s">
        <v>268</v>
      </c>
      <c r="C39" s="16">
        <v>6080</v>
      </c>
    </row>
    <row r="40" spans="1:3" ht="13.5">
      <c r="A40" s="9" t="s">
        <v>39</v>
      </c>
      <c r="B40" s="41" t="s">
        <v>11</v>
      </c>
      <c r="C40" s="30">
        <f>C41+C42+C43</f>
        <v>9180.4</v>
      </c>
    </row>
    <row r="41" spans="1:3" ht="45.75" customHeight="1">
      <c r="A41" s="5" t="s">
        <v>40</v>
      </c>
      <c r="B41" s="6" t="s">
        <v>22</v>
      </c>
      <c r="C41" s="16">
        <v>9100</v>
      </c>
    </row>
    <row r="42" spans="1:3" ht="31.5" customHeight="1">
      <c r="A42" s="5" t="s">
        <v>41</v>
      </c>
      <c r="B42" s="6" t="s">
        <v>17</v>
      </c>
      <c r="C42" s="16">
        <v>10</v>
      </c>
    </row>
    <row r="43" spans="1:3" ht="69">
      <c r="A43" s="5" t="s">
        <v>83</v>
      </c>
      <c r="B43" s="13" t="s">
        <v>84</v>
      </c>
      <c r="C43" s="16">
        <v>70.4</v>
      </c>
    </row>
    <row r="44" spans="1:3" ht="30.75" customHeight="1">
      <c r="A44" s="9" t="s">
        <v>225</v>
      </c>
      <c r="B44" s="41" t="s">
        <v>269</v>
      </c>
      <c r="C44" s="30">
        <v>0</v>
      </c>
    </row>
    <row r="45" spans="1:3" ht="13.5">
      <c r="A45" s="7"/>
      <c r="B45" s="22" t="s">
        <v>104</v>
      </c>
      <c r="C45" s="29">
        <f>C46+C64+C66+C77+C88+C114</f>
        <v>229519.09999999998</v>
      </c>
    </row>
    <row r="46" spans="1:3" ht="48.75" customHeight="1">
      <c r="A46" s="8" t="s">
        <v>42</v>
      </c>
      <c r="B46" s="41" t="s">
        <v>3</v>
      </c>
      <c r="C46" s="30">
        <f>C47+C49+C58+C61</f>
        <v>146576.3</v>
      </c>
    </row>
    <row r="47" spans="1:3" ht="66" customHeight="1">
      <c r="A47" s="5" t="s">
        <v>117</v>
      </c>
      <c r="B47" s="14" t="s">
        <v>119</v>
      </c>
      <c r="C47" s="31">
        <f>C48</f>
        <v>8</v>
      </c>
    </row>
    <row r="48" spans="1:3" ht="46.5" customHeight="1">
      <c r="A48" s="5" t="s">
        <v>118</v>
      </c>
      <c r="B48" s="42" t="s">
        <v>120</v>
      </c>
      <c r="C48" s="31">
        <v>8</v>
      </c>
    </row>
    <row r="49" spans="1:3" ht="69">
      <c r="A49" s="5" t="s">
        <v>43</v>
      </c>
      <c r="B49" s="6" t="s">
        <v>68</v>
      </c>
      <c r="C49" s="16">
        <f>C50+C52+C54+C56</f>
        <v>132757</v>
      </c>
    </row>
    <row r="50" spans="1:3" ht="54.75">
      <c r="A50" s="5" t="s">
        <v>44</v>
      </c>
      <c r="B50" s="6" t="s">
        <v>10</v>
      </c>
      <c r="C50" s="16">
        <f>C51</f>
        <v>121380</v>
      </c>
    </row>
    <row r="51" spans="1:3" ht="69">
      <c r="A51" s="5" t="s">
        <v>62</v>
      </c>
      <c r="B51" s="6" t="s">
        <v>21</v>
      </c>
      <c r="C51" s="16">
        <v>121380</v>
      </c>
    </row>
    <row r="52" spans="1:3" ht="69">
      <c r="A52" s="5" t="s">
        <v>58</v>
      </c>
      <c r="B52" s="6" t="s">
        <v>60</v>
      </c>
      <c r="C52" s="16">
        <f>C53</f>
        <v>1340</v>
      </c>
    </row>
    <row r="53" spans="1:3" ht="76.5" customHeight="1">
      <c r="A53" s="5" t="s">
        <v>57</v>
      </c>
      <c r="B53" s="6" t="s">
        <v>69</v>
      </c>
      <c r="C53" s="16">
        <v>1340</v>
      </c>
    </row>
    <row r="54" spans="1:3" ht="69">
      <c r="A54" s="5" t="s">
        <v>45</v>
      </c>
      <c r="B54" s="6" t="s">
        <v>270</v>
      </c>
      <c r="C54" s="16">
        <f>C55</f>
        <v>216</v>
      </c>
    </row>
    <row r="55" spans="1:3" ht="54.75">
      <c r="A55" s="5" t="s">
        <v>46</v>
      </c>
      <c r="B55" s="6" t="s">
        <v>61</v>
      </c>
      <c r="C55" s="16">
        <v>216</v>
      </c>
    </row>
    <row r="56" spans="1:3" ht="41.25">
      <c r="A56" s="5" t="s">
        <v>75</v>
      </c>
      <c r="B56" s="6" t="s">
        <v>78</v>
      </c>
      <c r="C56" s="16">
        <f>C57</f>
        <v>9821</v>
      </c>
    </row>
    <row r="57" spans="1:3" ht="35.25" customHeight="1">
      <c r="A57" s="5" t="s">
        <v>76</v>
      </c>
      <c r="B57" s="6" t="s">
        <v>77</v>
      </c>
      <c r="C57" s="16">
        <v>9821</v>
      </c>
    </row>
    <row r="58" spans="1:3" ht="35.25" customHeight="1">
      <c r="A58" s="5" t="s">
        <v>255</v>
      </c>
      <c r="B58" s="21" t="s">
        <v>254</v>
      </c>
      <c r="C58" s="16">
        <f>SUM(C59)</f>
        <v>400</v>
      </c>
    </row>
    <row r="59" spans="1:3" ht="48.75" customHeight="1">
      <c r="A59" s="5" t="s">
        <v>271</v>
      </c>
      <c r="B59" s="21" t="s">
        <v>229</v>
      </c>
      <c r="C59" s="16">
        <f>C60</f>
        <v>400</v>
      </c>
    </row>
    <row r="60" spans="1:3" ht="51" customHeight="1">
      <c r="A60" s="5" t="s">
        <v>228</v>
      </c>
      <c r="B60" s="21" t="s">
        <v>230</v>
      </c>
      <c r="C60" s="16">
        <v>400</v>
      </c>
    </row>
    <row r="61" spans="1:3" ht="79.5" customHeight="1">
      <c r="A61" s="5" t="s">
        <v>85</v>
      </c>
      <c r="B61" s="14" t="s">
        <v>87</v>
      </c>
      <c r="C61" s="16">
        <f>C62+C63</f>
        <v>13411.3</v>
      </c>
    </row>
    <row r="62" spans="1:3" ht="75.75" customHeight="1">
      <c r="A62" s="5" t="s">
        <v>86</v>
      </c>
      <c r="B62" s="15" t="s">
        <v>88</v>
      </c>
      <c r="C62" s="16">
        <v>9600</v>
      </c>
    </row>
    <row r="63" spans="1:3" ht="91.5" customHeight="1">
      <c r="A63" s="11" t="s">
        <v>245</v>
      </c>
      <c r="B63" s="81" t="s">
        <v>246</v>
      </c>
      <c r="C63" s="31">
        <v>3811.3</v>
      </c>
    </row>
    <row r="64" spans="1:3" ht="19.5" customHeight="1">
      <c r="A64" s="8" t="s">
        <v>47</v>
      </c>
      <c r="B64" s="41" t="s">
        <v>4</v>
      </c>
      <c r="C64" s="30">
        <f>C65</f>
        <v>9906</v>
      </c>
    </row>
    <row r="65" spans="1:3" ht="13.5">
      <c r="A65" s="11" t="s">
        <v>48</v>
      </c>
      <c r="B65" s="58" t="s">
        <v>5</v>
      </c>
      <c r="C65" s="31">
        <v>9906</v>
      </c>
    </row>
    <row r="66" spans="1:3" ht="27">
      <c r="A66" s="8" t="s">
        <v>49</v>
      </c>
      <c r="B66" s="41" t="s">
        <v>150</v>
      </c>
      <c r="C66" s="30">
        <f>C67+C72</f>
        <v>161</v>
      </c>
    </row>
    <row r="67" spans="1:3" ht="13.5">
      <c r="A67" s="5" t="s">
        <v>102</v>
      </c>
      <c r="B67" s="21" t="s">
        <v>98</v>
      </c>
      <c r="C67" s="31">
        <f>C68+C70</f>
        <v>10</v>
      </c>
    </row>
    <row r="68" spans="1:3" ht="13.5">
      <c r="A68" s="5" t="s">
        <v>100</v>
      </c>
      <c r="B68" s="21" t="s">
        <v>99</v>
      </c>
      <c r="C68" s="31">
        <f>C69</f>
        <v>10</v>
      </c>
    </row>
    <row r="69" spans="1:3" ht="41.25">
      <c r="A69" s="5" t="s">
        <v>95</v>
      </c>
      <c r="B69" s="21" t="s">
        <v>101</v>
      </c>
      <c r="C69" s="16">
        <v>10</v>
      </c>
    </row>
    <row r="70" spans="1:3" ht="13.5">
      <c r="A70" s="5" t="s">
        <v>121</v>
      </c>
      <c r="B70" s="21" t="s">
        <v>123</v>
      </c>
      <c r="C70" s="16">
        <f>C71</f>
        <v>0</v>
      </c>
    </row>
    <row r="71" spans="1:3" ht="27">
      <c r="A71" s="5" t="s">
        <v>122</v>
      </c>
      <c r="B71" s="21" t="s">
        <v>124</v>
      </c>
      <c r="C71" s="16">
        <v>0</v>
      </c>
    </row>
    <row r="72" spans="1:3" ht="13.5">
      <c r="A72" s="5" t="s">
        <v>65</v>
      </c>
      <c r="B72" s="6" t="s">
        <v>66</v>
      </c>
      <c r="C72" s="16">
        <f>C76+C73</f>
        <v>151</v>
      </c>
    </row>
    <row r="73" spans="1:3" ht="27">
      <c r="A73" s="5" t="s">
        <v>153</v>
      </c>
      <c r="B73" s="57" t="s">
        <v>155</v>
      </c>
      <c r="C73" s="16">
        <f>SUM(C74)</f>
        <v>1</v>
      </c>
    </row>
    <row r="74" spans="1:3" ht="27">
      <c r="A74" s="5" t="s">
        <v>154</v>
      </c>
      <c r="B74" s="56" t="s">
        <v>156</v>
      </c>
      <c r="C74" s="16">
        <v>1</v>
      </c>
    </row>
    <row r="75" spans="1:4" ht="15.75" customHeight="1">
      <c r="A75" s="5" t="s">
        <v>96</v>
      </c>
      <c r="B75" s="21" t="s">
        <v>97</v>
      </c>
      <c r="C75" s="16">
        <f>C76</f>
        <v>150</v>
      </c>
      <c r="D75" s="19" t="s">
        <v>89</v>
      </c>
    </row>
    <row r="76" spans="1:3" ht="19.5" customHeight="1">
      <c r="A76" s="5" t="s">
        <v>64</v>
      </c>
      <c r="B76" s="6" t="s">
        <v>63</v>
      </c>
      <c r="C76" s="16">
        <v>150</v>
      </c>
    </row>
    <row r="77" spans="1:3" ht="27">
      <c r="A77" s="8" t="s">
        <v>50</v>
      </c>
      <c r="B77" s="41" t="s">
        <v>6</v>
      </c>
      <c r="C77" s="30">
        <f>C78+C80+C82+C85</f>
        <v>67679</v>
      </c>
    </row>
    <row r="78" spans="1:3" ht="13.5">
      <c r="A78" s="5" t="s">
        <v>51</v>
      </c>
      <c r="B78" s="6" t="s">
        <v>9</v>
      </c>
      <c r="C78" s="16">
        <f>C79</f>
        <v>55263</v>
      </c>
    </row>
    <row r="79" spans="1:3" ht="31.5" customHeight="1">
      <c r="A79" s="5" t="s">
        <v>52</v>
      </c>
      <c r="B79" s="6" t="s">
        <v>18</v>
      </c>
      <c r="C79" s="16">
        <v>55263</v>
      </c>
    </row>
    <row r="80" spans="1:3" ht="91.5" customHeight="1">
      <c r="A80" s="5" t="s">
        <v>94</v>
      </c>
      <c r="B80" s="43" t="s">
        <v>131</v>
      </c>
      <c r="C80" s="16">
        <f>C81</f>
        <v>1160</v>
      </c>
    </row>
    <row r="81" spans="1:3" ht="92.25" customHeight="1">
      <c r="A81" s="5" t="s">
        <v>79</v>
      </c>
      <c r="B81" s="44" t="s">
        <v>132</v>
      </c>
      <c r="C81" s="16">
        <v>1160</v>
      </c>
    </row>
    <row r="82" spans="1:3" ht="31.5" customHeight="1">
      <c r="A82" s="5" t="s">
        <v>169</v>
      </c>
      <c r="B82" s="6" t="s">
        <v>90</v>
      </c>
      <c r="C82" s="16">
        <f>C83+C84</f>
        <v>10553</v>
      </c>
    </row>
    <row r="83" spans="1:3" ht="48" customHeight="1">
      <c r="A83" s="5" t="s">
        <v>170</v>
      </c>
      <c r="B83" s="6" t="s">
        <v>91</v>
      </c>
      <c r="C83" s="16">
        <v>10553</v>
      </c>
    </row>
    <row r="84" spans="1:3" ht="49.5" customHeight="1" hidden="1">
      <c r="A84" s="5" t="s">
        <v>171</v>
      </c>
      <c r="B84" s="45" t="s">
        <v>130</v>
      </c>
      <c r="C84" s="16">
        <v>0</v>
      </c>
    </row>
    <row r="85" spans="1:3" ht="62.25" customHeight="1">
      <c r="A85" s="5" t="s">
        <v>187</v>
      </c>
      <c r="B85" s="21" t="s">
        <v>186</v>
      </c>
      <c r="C85" s="16">
        <f>SUM(C86)</f>
        <v>703</v>
      </c>
    </row>
    <row r="86" spans="1:3" ht="75.75" customHeight="1">
      <c r="A86" s="5" t="s">
        <v>184</v>
      </c>
      <c r="B86" s="69" t="s">
        <v>185</v>
      </c>
      <c r="C86" s="16">
        <v>703</v>
      </c>
    </row>
    <row r="87" spans="1:3" ht="15.75" customHeight="1">
      <c r="A87" s="8" t="s">
        <v>226</v>
      </c>
      <c r="B87" s="41" t="s">
        <v>227</v>
      </c>
      <c r="C87" s="30">
        <v>0</v>
      </c>
    </row>
    <row r="88" spans="1:4" ht="13.5">
      <c r="A88" s="8" t="s">
        <v>53</v>
      </c>
      <c r="B88" s="41" t="s">
        <v>7</v>
      </c>
      <c r="C88" s="30">
        <f>SUM(C89:C113)</f>
        <v>5196.8</v>
      </c>
      <c r="D88" s="20"/>
    </row>
    <row r="89" spans="1:4" ht="69">
      <c r="A89" s="11" t="s">
        <v>182</v>
      </c>
      <c r="B89" s="61" t="s">
        <v>203</v>
      </c>
      <c r="C89" s="31">
        <v>139</v>
      </c>
      <c r="D89" s="20"/>
    </row>
    <row r="90" spans="1:4" ht="96">
      <c r="A90" s="11" t="s">
        <v>231</v>
      </c>
      <c r="B90" s="61" t="s">
        <v>232</v>
      </c>
      <c r="C90" s="31">
        <v>0.3</v>
      </c>
      <c r="D90" s="20"/>
    </row>
    <row r="91" spans="1:6" s="12" customFormat="1" ht="92.25" customHeight="1">
      <c r="A91" s="11" t="s">
        <v>188</v>
      </c>
      <c r="B91" s="70" t="s">
        <v>204</v>
      </c>
      <c r="C91" s="31">
        <v>218</v>
      </c>
      <c r="D91" s="20"/>
      <c r="E91" s="19"/>
      <c r="F91" s="1"/>
    </row>
    <row r="92" spans="1:6" s="12" customFormat="1" ht="92.25" customHeight="1">
      <c r="A92" s="11" t="s">
        <v>233</v>
      </c>
      <c r="B92" s="77" t="s">
        <v>234</v>
      </c>
      <c r="C92" s="31">
        <v>10</v>
      </c>
      <c r="D92" s="20"/>
      <c r="E92" s="19"/>
      <c r="F92" s="1"/>
    </row>
    <row r="93" spans="1:6" ht="78" customHeight="1">
      <c r="A93" s="11" t="s">
        <v>189</v>
      </c>
      <c r="B93" s="71" t="s">
        <v>190</v>
      </c>
      <c r="C93" s="31">
        <v>40</v>
      </c>
      <c r="E93" s="20"/>
      <c r="F93" s="12"/>
    </row>
    <row r="94" spans="1:3" ht="67.5" customHeight="1">
      <c r="A94" s="78" t="s">
        <v>191</v>
      </c>
      <c r="B94" s="63" t="s">
        <v>205</v>
      </c>
      <c r="C94" s="31">
        <v>5</v>
      </c>
    </row>
    <row r="95" spans="1:3" ht="96" customHeight="1">
      <c r="A95" s="11" t="s">
        <v>235</v>
      </c>
      <c r="B95" s="79" t="s">
        <v>237</v>
      </c>
      <c r="C95" s="31">
        <v>15</v>
      </c>
    </row>
    <row r="96" spans="1:3" ht="80.25" customHeight="1">
      <c r="A96" s="11" t="s">
        <v>236</v>
      </c>
      <c r="B96" s="77" t="s">
        <v>238</v>
      </c>
      <c r="C96" s="31">
        <v>8</v>
      </c>
    </row>
    <row r="97" spans="1:3" ht="78" customHeight="1">
      <c r="A97" s="11" t="s">
        <v>192</v>
      </c>
      <c r="B97" s="64" t="s">
        <v>206</v>
      </c>
      <c r="C97" s="31">
        <v>10</v>
      </c>
    </row>
    <row r="98" spans="1:3" ht="93" customHeight="1">
      <c r="A98" s="11" t="s">
        <v>193</v>
      </c>
      <c r="B98" s="61" t="s">
        <v>207</v>
      </c>
      <c r="C98" s="31">
        <v>747.5</v>
      </c>
    </row>
    <row r="99" spans="1:3" ht="83.25" customHeight="1">
      <c r="A99" s="11" t="s">
        <v>239</v>
      </c>
      <c r="B99" s="77" t="s">
        <v>241</v>
      </c>
      <c r="C99" s="31">
        <v>2</v>
      </c>
    </row>
    <row r="100" spans="1:3" ht="83.25" customHeight="1">
      <c r="A100" s="11" t="s">
        <v>258</v>
      </c>
      <c r="B100" s="44" t="s">
        <v>259</v>
      </c>
      <c r="C100" s="31">
        <v>3</v>
      </c>
    </row>
    <row r="101" spans="1:3" ht="93" customHeight="1">
      <c r="A101" s="11" t="s">
        <v>240</v>
      </c>
      <c r="B101" s="77" t="s">
        <v>242</v>
      </c>
      <c r="C101" s="31">
        <v>188</v>
      </c>
    </row>
    <row r="102" spans="1:3" ht="106.5" customHeight="1">
      <c r="A102" s="72" t="s">
        <v>194</v>
      </c>
      <c r="B102" s="63" t="s">
        <v>208</v>
      </c>
      <c r="C102" s="31">
        <v>36</v>
      </c>
    </row>
    <row r="103" spans="1:4" ht="78" customHeight="1">
      <c r="A103" s="11" t="s">
        <v>195</v>
      </c>
      <c r="B103" s="64" t="s">
        <v>209</v>
      </c>
      <c r="C103" s="31">
        <v>4</v>
      </c>
      <c r="D103" s="54"/>
    </row>
    <row r="104" spans="1:4" ht="93" customHeight="1">
      <c r="A104" s="11" t="s">
        <v>196</v>
      </c>
      <c r="B104" s="64" t="s">
        <v>210</v>
      </c>
      <c r="C104" s="31">
        <v>46</v>
      </c>
      <c r="D104" s="54"/>
    </row>
    <row r="105" spans="1:4" ht="76.5" customHeight="1">
      <c r="A105" s="72" t="s">
        <v>197</v>
      </c>
      <c r="B105" s="63" t="s">
        <v>211</v>
      </c>
      <c r="C105" s="31">
        <v>948</v>
      </c>
      <c r="D105" s="54"/>
    </row>
    <row r="106" spans="1:4" ht="90" customHeight="1">
      <c r="A106" s="11" t="s">
        <v>183</v>
      </c>
      <c r="B106" s="62" t="s">
        <v>212</v>
      </c>
      <c r="C106" s="31">
        <v>1933</v>
      </c>
      <c r="D106" s="54"/>
    </row>
    <row r="107" spans="1:12" ht="138.75" customHeight="1">
      <c r="A107" s="11" t="s">
        <v>260</v>
      </c>
      <c r="B107" s="44" t="s">
        <v>261</v>
      </c>
      <c r="C107" s="31">
        <v>48</v>
      </c>
      <c r="D107" s="54"/>
      <c r="L107"/>
    </row>
    <row r="108" spans="1:4" ht="60" customHeight="1">
      <c r="A108" s="11" t="s">
        <v>172</v>
      </c>
      <c r="B108" s="64" t="s">
        <v>173</v>
      </c>
      <c r="C108" s="31">
        <v>215</v>
      </c>
      <c r="D108" s="54"/>
    </row>
    <row r="109" spans="1:4" ht="77.25" customHeight="1">
      <c r="A109" s="11" t="s">
        <v>174</v>
      </c>
      <c r="B109" s="65" t="s">
        <v>175</v>
      </c>
      <c r="C109" s="31">
        <v>51</v>
      </c>
      <c r="D109" s="54"/>
    </row>
    <row r="110" spans="1:4" ht="66.75" customHeight="1">
      <c r="A110" s="11" t="s">
        <v>243</v>
      </c>
      <c r="B110" s="62" t="s">
        <v>244</v>
      </c>
      <c r="C110" s="31">
        <v>5</v>
      </c>
      <c r="D110" s="54"/>
    </row>
    <row r="111" spans="1:4" ht="60" customHeight="1">
      <c r="A111" s="11" t="s">
        <v>178</v>
      </c>
      <c r="B111" s="66" t="s">
        <v>179</v>
      </c>
      <c r="C111" s="31">
        <v>20</v>
      </c>
      <c r="D111" s="54"/>
    </row>
    <row r="112" spans="1:4" ht="60" customHeight="1">
      <c r="A112" s="11" t="s">
        <v>198</v>
      </c>
      <c r="B112" s="70" t="s">
        <v>199</v>
      </c>
      <c r="C112" s="31">
        <v>5</v>
      </c>
      <c r="D112" s="54"/>
    </row>
    <row r="113" spans="1:4" ht="60" customHeight="1">
      <c r="A113" s="11" t="s">
        <v>176</v>
      </c>
      <c r="B113" s="63" t="s">
        <v>177</v>
      </c>
      <c r="C113" s="31">
        <v>500</v>
      </c>
      <c r="D113" s="54"/>
    </row>
    <row r="114" spans="1:4" ht="18" customHeight="1">
      <c r="A114" s="8" t="s">
        <v>157</v>
      </c>
      <c r="B114" s="41" t="s">
        <v>158</v>
      </c>
      <c r="C114" s="30">
        <f>SUM(C115)</f>
        <v>0</v>
      </c>
      <c r="D114" s="54"/>
    </row>
    <row r="115" spans="1:4" ht="21" customHeight="1">
      <c r="A115" s="11" t="s">
        <v>159</v>
      </c>
      <c r="B115" s="58" t="s">
        <v>160</v>
      </c>
      <c r="C115" s="31">
        <v>0</v>
      </c>
      <c r="D115" s="54"/>
    </row>
    <row r="116" spans="1:4" ht="19.5" customHeight="1">
      <c r="A116" s="23" t="s">
        <v>54</v>
      </c>
      <c r="B116" s="46" t="s">
        <v>59</v>
      </c>
      <c r="C116" s="33">
        <f>SUM(C117)</f>
        <v>4645604.899999999</v>
      </c>
      <c r="D116" s="54"/>
    </row>
    <row r="117" spans="1:4" ht="27">
      <c r="A117" s="26" t="s">
        <v>105</v>
      </c>
      <c r="B117" s="47" t="s">
        <v>106</v>
      </c>
      <c r="C117" s="24">
        <f>SUM(C118,C121,C131,C139)</f>
        <v>4645604.899999999</v>
      </c>
      <c r="D117" s="20"/>
    </row>
    <row r="118" spans="1:4" ht="13.5">
      <c r="A118" s="49" t="s">
        <v>138</v>
      </c>
      <c r="B118" s="50" t="s">
        <v>134</v>
      </c>
      <c r="C118" s="51">
        <f>SUM(C119:C120)</f>
        <v>675816.2</v>
      </c>
      <c r="D118" s="20"/>
    </row>
    <row r="119" spans="1:4" ht="33.75" customHeight="1">
      <c r="A119" s="27" t="s">
        <v>136</v>
      </c>
      <c r="B119" s="13" t="s">
        <v>202</v>
      </c>
      <c r="C119" s="25">
        <v>564483.5</v>
      </c>
      <c r="D119" s="20"/>
    </row>
    <row r="120" spans="1:4" ht="27">
      <c r="A120" s="27" t="s">
        <v>137</v>
      </c>
      <c r="B120" s="13" t="s">
        <v>107</v>
      </c>
      <c r="C120" s="25">
        <v>111332.7</v>
      </c>
      <c r="D120" s="54"/>
    </row>
    <row r="121" spans="1:4" ht="27">
      <c r="A121" s="49" t="s">
        <v>139</v>
      </c>
      <c r="B121" s="86" t="s">
        <v>108</v>
      </c>
      <c r="C121" s="51">
        <f>SUM(C122:C130)</f>
        <v>1710350.8</v>
      </c>
      <c r="D121" s="54"/>
    </row>
    <row r="122" spans="1:4" ht="39" customHeight="1">
      <c r="A122" s="84" t="s">
        <v>263</v>
      </c>
      <c r="B122" s="43" t="s">
        <v>264</v>
      </c>
      <c r="C122" s="85">
        <v>0</v>
      </c>
      <c r="D122" s="54"/>
    </row>
    <row r="123" spans="1:4" ht="107.25" customHeight="1">
      <c r="A123" s="27" t="s">
        <v>219</v>
      </c>
      <c r="B123" s="87" t="s">
        <v>220</v>
      </c>
      <c r="C123" s="25">
        <v>457645</v>
      </c>
      <c r="D123" s="54"/>
    </row>
    <row r="124" spans="1:4" ht="77.25" customHeight="1">
      <c r="A124" s="27" t="s">
        <v>180</v>
      </c>
      <c r="B124" s="64" t="s">
        <v>181</v>
      </c>
      <c r="C124" s="55">
        <v>1040432</v>
      </c>
      <c r="D124" s="54"/>
    </row>
    <row r="125" spans="1:4" ht="63" customHeight="1">
      <c r="A125" s="67" t="s">
        <v>200</v>
      </c>
      <c r="B125" s="45" t="s">
        <v>201</v>
      </c>
      <c r="C125" s="55">
        <v>44650</v>
      </c>
      <c r="D125" s="54"/>
    </row>
    <row r="126" spans="1:4" ht="60.75" customHeight="1">
      <c r="A126" s="27" t="s">
        <v>167</v>
      </c>
      <c r="B126" s="28" t="s">
        <v>168</v>
      </c>
      <c r="C126" s="55">
        <v>609.5</v>
      </c>
      <c r="D126" s="54"/>
    </row>
    <row r="127" spans="1:4" ht="36" customHeight="1">
      <c r="A127" s="27" t="s">
        <v>140</v>
      </c>
      <c r="B127" s="13" t="s">
        <v>135</v>
      </c>
      <c r="C127" s="25">
        <v>1877.7</v>
      </c>
      <c r="D127" s="54"/>
    </row>
    <row r="128" spans="1:4" ht="36" customHeight="1">
      <c r="A128" s="27" t="s">
        <v>252</v>
      </c>
      <c r="B128" s="45" t="s">
        <v>253</v>
      </c>
      <c r="C128" s="25">
        <v>7353.5</v>
      </c>
      <c r="D128" s="54"/>
    </row>
    <row r="129" spans="1:4" ht="36" customHeight="1">
      <c r="A129" s="27" t="s">
        <v>141</v>
      </c>
      <c r="B129" s="28" t="s">
        <v>151</v>
      </c>
      <c r="C129" s="25">
        <v>8861.5</v>
      </c>
      <c r="D129" s="54"/>
    </row>
    <row r="130" spans="1:4" ht="18" customHeight="1">
      <c r="A130" s="27" t="s">
        <v>142</v>
      </c>
      <c r="B130" s="13" t="s">
        <v>109</v>
      </c>
      <c r="C130" s="25">
        <v>148921.6</v>
      </c>
      <c r="D130" s="54"/>
    </row>
    <row r="131" spans="1:4" ht="18" customHeight="1">
      <c r="A131" s="49" t="s">
        <v>143</v>
      </c>
      <c r="B131" s="53" t="s">
        <v>116</v>
      </c>
      <c r="C131" s="51">
        <f>SUM(C132:C138)</f>
        <v>2201297.1</v>
      </c>
      <c r="D131" s="54"/>
    </row>
    <row r="132" spans="1:4" ht="27">
      <c r="A132" s="27" t="s">
        <v>144</v>
      </c>
      <c r="B132" s="13" t="s">
        <v>111</v>
      </c>
      <c r="C132" s="25">
        <v>2138902.3</v>
      </c>
      <c r="D132" s="54"/>
    </row>
    <row r="133" spans="1:4" ht="69">
      <c r="A133" s="27" t="s">
        <v>145</v>
      </c>
      <c r="B133" s="13" t="s">
        <v>115</v>
      </c>
      <c r="C133" s="25">
        <v>38778</v>
      </c>
      <c r="D133" s="54"/>
    </row>
    <row r="134" spans="1:4" ht="54.75">
      <c r="A134" s="27" t="s">
        <v>146</v>
      </c>
      <c r="B134" s="13" t="s">
        <v>112</v>
      </c>
      <c r="C134" s="25">
        <v>0</v>
      </c>
      <c r="D134" s="54"/>
    </row>
    <row r="135" spans="1:4" ht="54.75">
      <c r="A135" s="27" t="s">
        <v>214</v>
      </c>
      <c r="B135" s="74" t="s">
        <v>216</v>
      </c>
      <c r="C135" s="25">
        <v>1.2</v>
      </c>
      <c r="D135" s="54"/>
    </row>
    <row r="136" spans="1:4" ht="54.75">
      <c r="A136" s="27" t="s">
        <v>213</v>
      </c>
      <c r="B136" s="75" t="s">
        <v>217</v>
      </c>
      <c r="C136" s="25">
        <v>12285.5</v>
      </c>
      <c r="D136" s="54"/>
    </row>
    <row r="137" spans="1:4" ht="63" customHeight="1">
      <c r="A137" s="27" t="s">
        <v>215</v>
      </c>
      <c r="B137" s="75" t="s">
        <v>218</v>
      </c>
      <c r="C137" s="25">
        <v>4000</v>
      </c>
      <c r="D137" s="54"/>
    </row>
    <row r="138" spans="1:4" ht="27">
      <c r="A138" s="27" t="s">
        <v>147</v>
      </c>
      <c r="B138" s="28" t="s">
        <v>110</v>
      </c>
      <c r="C138" s="25">
        <v>7330.1</v>
      </c>
      <c r="D138" s="54"/>
    </row>
    <row r="139" spans="1:4" ht="13.5">
      <c r="A139" s="49" t="s">
        <v>148</v>
      </c>
      <c r="B139" s="52" t="s">
        <v>113</v>
      </c>
      <c r="C139" s="51">
        <f>SUM(C140:C143)</f>
        <v>58140.8</v>
      </c>
      <c r="D139" s="54"/>
    </row>
    <row r="140" spans="1:4" ht="54.75">
      <c r="A140" s="27" t="s">
        <v>222</v>
      </c>
      <c r="B140" s="28" t="s">
        <v>272</v>
      </c>
      <c r="C140" s="25">
        <v>46090.8</v>
      </c>
      <c r="D140" s="54"/>
    </row>
    <row r="141" spans="1:4" ht="54.75">
      <c r="A141" s="27" t="s">
        <v>248</v>
      </c>
      <c r="B141" s="83" t="s">
        <v>250</v>
      </c>
      <c r="C141" s="25">
        <v>0</v>
      </c>
      <c r="D141" s="54"/>
    </row>
    <row r="142" spans="1:4" ht="27">
      <c r="A142" s="27" t="s">
        <v>249</v>
      </c>
      <c r="B142" s="56" t="s">
        <v>251</v>
      </c>
      <c r="C142" s="25">
        <v>0</v>
      </c>
      <c r="D142" s="54"/>
    </row>
    <row r="143" spans="1:4" ht="27">
      <c r="A143" s="27" t="s">
        <v>149</v>
      </c>
      <c r="B143" s="13" t="s">
        <v>114</v>
      </c>
      <c r="C143" s="25">
        <v>12050</v>
      </c>
      <c r="D143" s="54"/>
    </row>
    <row r="144" spans="1:3" ht="13.5">
      <c r="A144" s="10"/>
      <c r="B144" s="48" t="s">
        <v>23</v>
      </c>
      <c r="C144" s="32">
        <f>SUM(C12+C116)</f>
        <v>6154861.699999999</v>
      </c>
    </row>
  </sheetData>
  <sheetProtection/>
  <mergeCells count="6">
    <mergeCell ref="A6:C6"/>
    <mergeCell ref="A9:A10"/>
    <mergeCell ref="B9:B10"/>
    <mergeCell ref="B1:C1"/>
    <mergeCell ref="B2:C2"/>
    <mergeCell ref="B3:C3"/>
  </mergeCells>
  <hyperlinks>
    <hyperlink ref="B107" r:id="rId1" display="consultantplus://offline/ref=BE96E96B261DFD710C836C4F1DF385995DF6FD4E4A1994860804444DDB17F99650E281B254090A70F418349784K1K9J"/>
  </hyperlink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Рянская Елена Сергеевна</cp:lastModifiedBy>
  <cp:lastPrinted>2021-12-02T10:10:03Z</cp:lastPrinted>
  <dcterms:created xsi:type="dcterms:W3CDTF">2008-08-05T09:03:05Z</dcterms:created>
  <dcterms:modified xsi:type="dcterms:W3CDTF">2022-11-16T05:57:34Z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