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Лист2" sheetId="17" state="hidden" r:id="rId2"/>
    <sheet name="Лист1" sheetId="16" state="hidden" r:id="rId3"/>
    <sheet name="пр.6" sheetId="12" state="hidden" r:id="rId4"/>
    <sheet name="пр.9" sheetId="13" state="hidden" r:id="rId5"/>
    <sheet name="пр.22" sheetId="14" state="hidden" r:id="rId6"/>
    <sheet name="пр.12" sheetId="15" state="hidden" r:id="rId7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расхо'!$A$1:$H$55</definedName>
  </definedNames>
  <calcPr calcId="162913"/>
</workbook>
</file>

<file path=xl/calcChain.xml><?xml version="1.0" encoding="utf-8"?>
<calcChain xmlns="http://schemas.openxmlformats.org/spreadsheetml/2006/main">
  <c r="D43" i="2" l="1"/>
  <c r="E43" i="2"/>
  <c r="F43" i="2"/>
  <c r="G43" i="2"/>
  <c r="H43" i="2"/>
  <c r="C43" i="2"/>
  <c r="G27" i="2" l="1"/>
  <c r="E27" i="2"/>
  <c r="C27" i="2"/>
  <c r="C22" i="2"/>
  <c r="C12" i="2" l="1"/>
  <c r="D34" i="2" l="1"/>
  <c r="D32" i="2" s="1"/>
  <c r="E34" i="2"/>
  <c r="F34" i="2"/>
  <c r="F32" i="2" s="1"/>
  <c r="G34" i="2"/>
  <c r="H34" i="2"/>
  <c r="H32" i="2" s="1"/>
  <c r="D12" i="2" l="1"/>
  <c r="E12" i="2"/>
  <c r="F12" i="2"/>
  <c r="G12" i="2"/>
  <c r="H12" i="2"/>
  <c r="D24" i="2" l="1"/>
  <c r="E24" i="2"/>
  <c r="F24" i="2"/>
  <c r="G24" i="2"/>
  <c r="H24" i="2"/>
  <c r="C24" i="2"/>
  <c r="G32" i="2" l="1"/>
  <c r="E32" i="2"/>
  <c r="H50" i="2" l="1"/>
  <c r="G50" i="2"/>
  <c r="F50" i="2"/>
  <c r="E50" i="2"/>
  <c r="D50" i="2"/>
  <c r="C50" i="2"/>
  <c r="H40" i="2"/>
  <c r="G40" i="2"/>
  <c r="F40" i="2"/>
  <c r="E40" i="2"/>
  <c r="D40" i="2"/>
  <c r="C40" i="2"/>
  <c r="C34" i="2"/>
  <c r="C32" i="2" s="1"/>
  <c r="H37" i="2" l="1"/>
  <c r="H55" i="2" s="1"/>
  <c r="E37" i="2"/>
  <c r="E55" i="2" s="1"/>
  <c r="G37" i="2"/>
  <c r="G55" i="2" s="1"/>
  <c r="F37" i="2"/>
  <c r="F55" i="2" s="1"/>
  <c r="C37" i="2"/>
  <c r="C55" i="2" s="1"/>
  <c r="D37" i="2"/>
  <c r="D55" i="2" s="1"/>
  <c r="H28" i="2"/>
  <c r="F28" i="2"/>
  <c r="D28" i="2"/>
  <c r="D10" i="2" l="1"/>
  <c r="E10" i="2"/>
  <c r="F10" i="2"/>
  <c r="G10" i="2"/>
  <c r="H10" i="2"/>
  <c r="C10" i="2"/>
  <c r="D26" i="2" l="1"/>
  <c r="E26" i="2"/>
  <c r="F26" i="2"/>
  <c r="G26" i="2"/>
  <c r="H26" i="2"/>
  <c r="C26" i="2"/>
  <c r="C28" i="2" l="1"/>
  <c r="D16" i="2" l="1"/>
  <c r="F16" i="2"/>
  <c r="H16" i="2"/>
  <c r="C16" i="2"/>
  <c r="G16" i="2"/>
  <c r="E16" i="2"/>
  <c r="E28" i="2" l="1"/>
  <c r="G28" i="2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F229" i="12" l="1"/>
  <c r="AE104" i="12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старт+цро+
мероприятия
</t>
        </r>
      </text>
    </comment>
  </commentList>
</comments>
</file>

<file path=xl/sharedStrings.xml><?xml version="1.0" encoding="utf-8"?>
<sst xmlns="http://schemas.openxmlformats.org/spreadsheetml/2006/main" count="8185" uniqueCount="812">
  <si>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</si>
  <si>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</si>
  <si>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</si>
  <si>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</si>
  <si>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</si>
  <si>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</si>
  <si>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</si>
  <si>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</si>
  <si>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</si>
  <si>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</si>
  <si>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</si>
  <si>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</si>
  <si>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</si>
  <si>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</si>
  <si>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</si>
  <si>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</si>
  <si>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</si>
  <si>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</si>
  <si>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</si>
  <si>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</si>
  <si>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</si>
  <si>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</si>
  <si>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</si>
  <si>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</si>
  <si>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</si>
  <si>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</si>
  <si>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</si>
  <si>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</si>
  <si>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</si>
  <si>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</si>
  <si>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</si>
  <si>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</si>
  <si>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</si>
  <si>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</si>
  <si>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</si>
  <si>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</si>
  <si>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</si>
  <si>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</si>
  <si>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</si>
  <si>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</si>
  <si>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</si>
  <si>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</si>
  <si>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</si>
  <si>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</si>
  <si>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</si>
  <si>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</si>
  <si>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</si>
  <si>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</si>
  <si>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</si>
  <si>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</si>
  <si>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</si>
  <si>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</si>
  <si>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</si>
  <si>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</si>
  <si>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</si>
  <si>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</si>
  <si>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</si>
  <si>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</si>
  <si>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</si>
  <si>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</si>
  <si>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</si>
  <si>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</si>
  <si>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</si>
  <si>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</si>
  <si>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</si>
  <si>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</si>
  <si>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</si>
  <si>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</si>
  <si>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</si>
  <si>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</si>
  <si>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</si>
  <si>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</si>
  <si>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</si>
  <si>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</si>
  <si>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</si>
  <si>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</si>
  <si>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</si>
  <si>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</si>
  <si>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</si>
  <si>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</si>
  <si>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</si>
  <si>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</si>
  <si>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</si>
  <si>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</si>
  <si>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</si>
  <si>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</si>
  <si>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</si>
  <si>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</si>
  <si>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</si>
  <si>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</si>
  <si>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</si>
  <si>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</si>
  <si>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</si>
  <si>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</si>
  <si>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</si>
  <si>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</si>
  <si>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</si>
  <si>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</si>
  <si>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</si>
  <si>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</si>
  <si>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</si>
  <si>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</si>
  <si>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</si>
  <si>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</si>
  <si>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</si>
  <si>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</si>
  <si>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</si>
  <si>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</si>
  <si>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</si>
  <si>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</si>
  <si>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</si>
  <si>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</si>
  <si>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</si>
  <si>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</si>
  <si>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</si>
  <si>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</si>
  <si>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</si>
  <si>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</si>
  <si>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</si>
  <si>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</si>
  <si>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</si>
  <si>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</si>
  <si>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</si>
  <si>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</si>
  <si>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</si>
  <si>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</si>
  <si>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</si>
  <si>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</si>
  <si>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</si>
  <si>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</si>
  <si>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</si>
  <si>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</si>
  <si>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</si>
  <si>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</si>
  <si>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</si>
  <si>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</si>
  <si>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</si>
  <si>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</si>
  <si>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</si>
  <si>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</si>
  <si>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</si>
  <si>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</si>
  <si>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</si>
  <si>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</si>
  <si>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</si>
  <si>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</si>
  <si>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</si>
  <si>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</si>
  <si>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</si>
  <si>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</si>
  <si>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</si>
  <si>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</si>
  <si>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</si>
  <si>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</si>
  <si>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</si>
  <si>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</si>
  <si>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</si>
  <si>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</si>
  <si>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</si>
  <si>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</si>
  <si>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</si>
  <si>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</si>
  <si>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</si>
  <si>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</si>
  <si>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</si>
  <si>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</si>
  <si>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</si>
  <si>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</si>
  <si>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</si>
  <si>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</si>
  <si>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</si>
  <si>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</si>
  <si>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</si>
  <si>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</si>
  <si>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</si>
  <si>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</si>
  <si>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</si>
  <si>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</si>
  <si>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</si>
  <si>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</si>
  <si>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</si>
  <si>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</si>
  <si>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</si>
  <si>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</si>
  <si>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</si>
  <si>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</si>
  <si>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</si>
  <si>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</si>
  <si>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</si>
  <si>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</si>
  <si>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</si>
  <si>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</si>
  <si>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</si>
  <si>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</si>
  <si>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</si>
  <si>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</si>
  <si>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</si>
  <si>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</si>
  <si>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</si>
  <si>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</si>
  <si>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</si>
  <si>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</si>
  <si>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</si>
  <si>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</si>
  <si>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</si>
  <si>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</si>
  <si>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</si>
  <si>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</si>
  <si>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</si>
  <si>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</si>
  <si>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</si>
  <si>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</si>
  <si>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</si>
  <si>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</si>
  <si>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</si>
  <si>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</si>
  <si>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</si>
  <si>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</si>
  <si>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</si>
  <si>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</si>
  <si>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</si>
  <si>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</si>
  <si>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</si>
  <si>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</si>
  <si>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</si>
  <si>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</si>
  <si>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</si>
  <si>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</si>
  <si>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</si>
  <si>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</si>
  <si>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</si>
  <si>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</si>
  <si>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</si>
  <si>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</si>
  <si>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</si>
  <si>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</si>
  <si>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</si>
  <si>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</si>
  <si>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</si>
  <si>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</si>
  <si>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</si>
  <si>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</si>
  <si>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</si>
  <si>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</si>
  <si>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</si>
  <si>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</si>
  <si>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</si>
  <si>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</si>
  <si>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</si>
  <si>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</si>
  <si>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</si>
  <si>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</si>
  <si>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</si>
  <si>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</si>
  <si>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</si>
  <si>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</si>
  <si>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</si>
  <si>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</si>
  <si>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</si>
  <si>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</si>
  <si>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</si>
  <si>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</si>
  <si>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</si>
  <si>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</si>
  <si>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</si>
  <si>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</si>
  <si>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</si>
  <si>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</si>
  <si>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</si>
  <si>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</si>
  <si>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</si>
  <si>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</si>
  <si>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</si>
  <si>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</si>
  <si>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</si>
  <si>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</si>
  <si>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</si>
  <si>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</si>
  <si>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</si>
  <si>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</si>
  <si>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</si>
  <si>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</si>
  <si>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</si>
  <si>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</si>
  <si>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</si>
  <si>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</si>
  <si>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</si>
  <si>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</si>
  <si>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</si>
  <si>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</si>
  <si>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</si>
  <si>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</si>
  <si>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</si>
  <si>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</si>
  <si>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</si>
  <si>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</si>
  <si>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</si>
  <si>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</si>
  <si>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</si>
  <si>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</si>
  <si>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</si>
  <si>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</si>
  <si>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</si>
  <si>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</si>
  <si>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</si>
  <si>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</si>
  <si>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</si>
  <si>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</si>
  <si>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</si>
  <si>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</si>
  <si>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</si>
  <si>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</si>
  <si>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</si>
  <si>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</si>
  <si>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</si>
  <si>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</si>
  <si>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</si>
  <si>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</si>
  <si>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</si>
  <si>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</si>
  <si>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</si>
  <si>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</si>
  <si>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</si>
  <si>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</si>
  <si>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</si>
  <si>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</si>
  <si>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</si>
  <si>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</si>
  <si>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</si>
  <si>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</si>
  <si>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</si>
  <si>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</si>
  <si>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</si>
  <si>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</si>
  <si>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</si>
  <si>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</si>
  <si>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</si>
  <si>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</si>
  <si>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</si>
  <si>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</si>
  <si>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</si>
  <si>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</si>
  <si>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</si>
  <si>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</si>
  <si>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</si>
  <si>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</si>
  <si>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</si>
  <si>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</si>
  <si>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</si>
  <si>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</si>
  <si>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</si>
  <si>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</si>
  <si>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</si>
  <si>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</si>
  <si>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</si>
  <si>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</si>
  <si>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</si>
  <si>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</si>
  <si>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</si>
  <si>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</si>
  <si>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</si>
  <si>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</si>
  <si>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</si>
  <si>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</si>
  <si>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</si>
  <si>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</si>
  <si>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</si>
  <si>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</si>
  <si>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</si>
  <si>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</si>
  <si>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</si>
  <si>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</si>
  <si>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</si>
  <si>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</si>
  <si>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</si>
  <si>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</si>
  <si>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</si>
  <si>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</si>
  <si>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</si>
  <si>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</si>
  <si>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</si>
  <si>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</si>
  <si>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</si>
  <si>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</si>
  <si>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</si>
  <si>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</si>
  <si>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</si>
  <si>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</si>
  <si>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</si>
  <si>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</si>
  <si>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</si>
  <si>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</si>
  <si>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</si>
  <si>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</si>
  <si>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</si>
  <si>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</si>
  <si>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</si>
  <si>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</si>
  <si>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</si>
  <si>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</si>
  <si>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</si>
  <si>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</si>
  <si>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</si>
  <si>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</si>
  <si>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</si>
  <si>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</si>
  <si>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</si>
  <si>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</si>
  <si>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</si>
  <si>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</si>
  <si>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</si>
  <si>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</si>
  <si>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</si>
  <si>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</si>
  <si>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</si>
  <si>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</si>
  <si>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</si>
  <si>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</si>
  <si>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</si>
  <si>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</si>
  <si>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</si>
  <si>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</si>
  <si>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</si>
  <si>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</si>
  <si>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</si>
  <si>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</si>
  <si>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</si>
  <si>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</si>
  <si>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</si>
  <si>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</si>
  <si>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</si>
  <si>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</si>
  <si>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</si>
  <si>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</si>
  <si>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</si>
  <si>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</si>
  <si>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</si>
  <si>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</si>
  <si>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</si>
  <si>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</si>
  <si>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</si>
  <si>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</si>
  <si>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</si>
  <si>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</si>
  <si>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</si>
  <si>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</si>
  <si>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</si>
  <si>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</si>
  <si>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</si>
  <si>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</si>
  <si>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</si>
  <si>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</si>
  <si>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</si>
  <si>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</si>
  <si>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</si>
  <si>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</si>
  <si>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</si>
  <si>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</si>
  <si>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</si>
  <si>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</si>
  <si>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</si>
  <si>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</si>
  <si>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</si>
  <si>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</si>
  <si>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</si>
  <si>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</si>
  <si>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</si>
  <si>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</si>
  <si>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</si>
  <si>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</si>
  <si>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</si>
  <si>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</si>
  <si>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</si>
  <si>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</si>
  <si>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</si>
  <si>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</si>
  <si>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</si>
  <si>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</si>
  <si>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</si>
  <si>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</si>
  <si>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</si>
  <si>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</si>
  <si>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</si>
  <si>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</si>
  <si>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</si>
  <si>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</si>
  <si>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</si>
  <si>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</si>
  <si>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</si>
  <si>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</si>
  <si>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</si>
  <si>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</si>
  <si>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</si>
  <si>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</si>
  <si>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</si>
  <si>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</si>
  <si>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</si>
  <si>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</si>
  <si>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</si>
  <si>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</si>
  <si>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</si>
  <si>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</si>
  <si>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</si>
  <si>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</si>
  <si>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</si>
  <si>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</si>
  <si>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</si>
  <si>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</si>
  <si>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</si>
  <si>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</si>
  <si>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</si>
  <si>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</si>
  <si>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</si>
  <si>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</si>
  <si>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</si>
  <si>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</si>
  <si>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</si>
  <si>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</si>
  <si>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</si>
  <si>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</si>
  <si>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</si>
  <si>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</si>
  <si>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</si>
  <si>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</si>
  <si>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</si>
  <si>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</si>
  <si>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</si>
  <si>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</si>
  <si>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</si>
  <si>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</si>
  <si>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</si>
  <si>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</si>
  <si>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</si>
  <si>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</si>
  <si>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</si>
  <si>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</si>
  <si>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</si>
  <si>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</si>
  <si>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</si>
  <si>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</si>
  <si>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</si>
  <si>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</si>
  <si>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</si>
  <si>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</si>
  <si>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</si>
  <si>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</si>
  <si>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</si>
  <si>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</si>
  <si>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</si>
  <si>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</si>
  <si>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</si>
  <si>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</si>
  <si>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</si>
  <si>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</si>
  <si>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</si>
  <si>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</si>
  <si>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</si>
  <si>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</si>
  <si>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</si>
  <si>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</si>
  <si>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</si>
  <si>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</si>
  <si>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</si>
  <si>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</si>
  <si>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</si>
  <si>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</si>
  <si>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</si>
  <si>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</si>
  <si>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</si>
  <si>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</si>
  <si>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</si>
  <si>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</si>
  <si>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</si>
  <si>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</si>
  <si>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</si>
  <si>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</si>
  <si>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</si>
  <si>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</si>
  <si>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</si>
  <si>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</si>
  <si>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</si>
  <si>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</si>
  <si>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</si>
  <si>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</si>
  <si>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</si>
  <si>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</si>
  <si>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</si>
  <si>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</si>
  <si>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</si>
  <si>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</si>
  <si>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</si>
  <si>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</si>
  <si>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</si>
  <si>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</si>
  <si>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</si>
  <si>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</si>
  <si>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</si>
  <si>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</si>
  <si>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</si>
  <si>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</si>
  <si>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</si>
  <si>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</si>
  <si>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</si>
  <si>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</si>
  <si>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</si>
  <si>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</si>
  <si>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</si>
  <si>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</si>
  <si>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</si>
  <si>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</si>
  <si>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</si>
  <si>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</si>
  <si>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</si>
  <si>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</si>
  <si>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</si>
  <si>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</si>
  <si>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</si>
  <si>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</si>
  <si>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</si>
  <si>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</si>
  <si>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</si>
  <si>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</si>
  <si>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</si>
  <si>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</si>
  <si>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</si>
  <si>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</si>
  <si>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</si>
  <si>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</si>
  <si>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</si>
  <si>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</si>
  <si>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</si>
  <si>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</si>
  <si>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</si>
  <si>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</si>
  <si>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</si>
  <si>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</si>
  <si>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</si>
  <si>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</si>
  <si>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</si>
  <si>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</si>
  <si>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</si>
  <si>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</si>
  <si>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</si>
  <si>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</si>
  <si>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</si>
  <si>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</si>
  <si>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</si>
  <si>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</si>
  <si>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</si>
  <si>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</si>
  <si>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</si>
  <si>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</si>
  <si>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</si>
  <si>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</si>
  <si>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</si>
  <si>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</si>
  <si>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</si>
  <si>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</si>
  <si>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</si>
  <si>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</si>
  <si>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</si>
  <si>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</si>
  <si>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</si>
  <si>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</si>
  <si>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</si>
  <si>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</si>
  <si>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</si>
  <si>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</si>
  <si>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</si>
  <si>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</si>
  <si>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</si>
  <si>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</si>
  <si>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</si>
  <si>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</si>
  <si>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</si>
  <si>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</si>
  <si>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</si>
  <si>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</si>
  <si>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</si>
  <si>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</si>
  <si>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</si>
  <si>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</si>
  <si>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</si>
  <si>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</si>
  <si>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</si>
  <si>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</si>
  <si>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</si>
  <si>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</si>
  <si>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</si>
  <si>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</si>
  <si>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</si>
  <si>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</si>
  <si>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</si>
  <si>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</si>
  <si>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</si>
  <si>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</si>
  <si>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</si>
  <si>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</si>
  <si>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</si>
  <si>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</si>
  <si>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</si>
  <si>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</si>
  <si>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</si>
  <si>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</si>
  <si>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</si>
  <si>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</si>
  <si>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</si>
  <si>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</si>
  <si>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</si>
  <si>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</si>
  <si>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</si>
  <si>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</si>
  <si>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</si>
  <si>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</si>
  <si>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</si>
  <si>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</si>
  <si>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</si>
  <si>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</si>
  <si>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</si>
  <si>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</si>
  <si>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</si>
  <si>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</si>
  <si>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</si>
  <si>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</si>
  <si>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</si>
  <si>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</si>
  <si>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</si>
  <si>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</si>
  <si>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</si>
  <si>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t>целевые межбюджетные трансферты</t>
  </si>
  <si>
    <t>Приложение 4</t>
  </si>
  <si>
    <t xml:space="preserve">к пояснительной записке </t>
  </si>
  <si>
    <t>Развитие материально-технической базы учреждений дополнительного образования детей</t>
  </si>
  <si>
    <t>20.2.</t>
  </si>
  <si>
    <t>11.</t>
  </si>
  <si>
    <t>9.</t>
  </si>
  <si>
    <t>9.1.</t>
  </si>
  <si>
    <t>9.2.</t>
  </si>
  <si>
    <t>9.3.</t>
  </si>
  <si>
    <t>9.4.</t>
  </si>
  <si>
    <t>6.</t>
  </si>
  <si>
    <t xml:space="preserve">№ </t>
  </si>
  <si>
    <t>6.1.</t>
  </si>
  <si>
    <t>6.2.</t>
  </si>
  <si>
    <t>11.1.</t>
  </si>
  <si>
    <t>Организация отдыха и оздоровления детей, в том числе:</t>
  </si>
  <si>
    <t>22.</t>
  </si>
  <si>
    <t>22.1.</t>
  </si>
  <si>
    <t>22.2.</t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</si>
  <si>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</si>
  <si>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</si>
  <si>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</si>
  <si>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</si>
  <si>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</si>
  <si>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</si>
  <si>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</si>
  <si>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</si>
  <si>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t>Выявление и поддержка одаренных детей и молодежи в сфере физической культуры и спорта, в том числе: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</si>
  <si>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</si>
  <si>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</si>
  <si>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</si>
  <si>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</si>
  <si>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Улучшение жилищных условий молодых семей </t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</si>
  <si>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</si>
  <si>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</si>
  <si>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Расходы на обеспечение деятельности (оказание услуг) муниципальных учреждений дополнительного образования детей</t>
  </si>
  <si>
    <t>22. Программа "Развитие муниципального управления на 2019 - 2025 годы"</t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</si>
  <si>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2"/>
        <color rgb="FFFF0000"/>
        <rFont val="Times New Roman"/>
        <family val="1"/>
        <charset val="204"/>
      </rPr>
      <t>(трудоустройство подростков)</t>
    </r>
  </si>
  <si>
    <r>
      <rPr>
        <i/>
        <sz val="12"/>
        <color rgb="FFFF0000"/>
        <rFont val="Times New Roman"/>
        <family val="1"/>
        <charset val="204"/>
      </rPr>
      <t>субвенции на организацию и обеспечение отдыха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>и оздоровления детей</t>
    </r>
    <r>
      <rPr>
        <i/>
        <sz val="12"/>
        <color indexed="8"/>
        <rFont val="Times New Roman"/>
        <family val="1"/>
        <charset val="204"/>
      </rPr>
      <t>, в том числе в этнической среде (выездной отдых)</t>
    </r>
  </si>
  <si>
    <t>18.</t>
  </si>
  <si>
    <r>
      <rPr>
        <i/>
        <sz val="12"/>
        <color rgb="FFFF0000"/>
        <rFont val="Times New Roman"/>
        <family val="1"/>
        <charset val="204"/>
      </rPr>
      <t xml:space="preserve">субсидии на организацию питания детей </t>
    </r>
    <r>
      <rPr>
        <i/>
        <sz val="12"/>
        <rFont val="Times New Roman"/>
        <family val="1"/>
        <charset val="204"/>
      </rPr>
      <t>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  </r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</si>
  <si>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</si>
  <si>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</si>
  <si>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1.</t>
  </si>
  <si>
    <t>Муниципальная программа "Развитие систем гражданской защиты населения города Мегиона на 2019-2025 годы"</t>
  </si>
  <si>
    <t>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</si>
  <si>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2024 год</t>
  </si>
  <si>
    <t xml:space="preserve">Субсидии на софинансирование расходов муниципальных образований по развитию сети спортивных объектов шаговой доступности </t>
  </si>
  <si>
    <t>9.5.</t>
  </si>
  <si>
    <t>Поддержка одаренных детей и молодежи, развитие художественного образования</t>
  </si>
  <si>
    <t>Ежемесячное денежное вознаграждениме за классное руководство педагогическим работникам государственных и муниципальных общеобразовательных организаций</t>
  </si>
  <si>
    <t>2025 год</t>
  </si>
  <si>
    <t>25.</t>
  </si>
  <si>
    <t>25.1.</t>
  </si>
  <si>
    <t>25.2.</t>
  </si>
  <si>
    <t>25.3.</t>
  </si>
  <si>
    <t>25.4.</t>
  </si>
  <si>
    <t>25.5.</t>
  </si>
  <si>
    <t>25.6.</t>
  </si>
  <si>
    <t xml:space="preserve">Обеспечение деятельности (оказание услуг) образовательных организаций </t>
  </si>
  <si>
    <t>Обеспечение безопасности и комфортных условий образовательного процесса (антитеррористическая защищенность объектов, подготовка  образовательных организаций  к осенне-зимнему периоду)</t>
  </si>
  <si>
    <t>23.1.</t>
  </si>
  <si>
    <t>23.2.</t>
  </si>
  <si>
    <t>22.3.</t>
  </si>
  <si>
    <t>Реализация мероприятий по обеспечению комплексной безопасности в учреждениях спорта (антитеррористическая защищенность объектов, подготовка  муниципальных организаций  к осенне-зимнему периоду)</t>
  </si>
  <si>
    <t>9.6.</t>
  </si>
  <si>
    <t>24.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</si>
  <si>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Мегион Ханты-Мансийского автономного округа-Югры на 2024 год и плановый период 2025 и 2026 годов"</t>
  </si>
  <si>
    <t>2026 год</t>
  </si>
  <si>
    <t>Программа "Укрепление межнационального и межконфессионального согласия, профилактика экстремизма и терроризма в городе Мегионе"</t>
  </si>
  <si>
    <t xml:space="preserve">Программа "Молодежная политика города Мегиона" </t>
  </si>
  <si>
    <t>Программа "Развитие физической культуры и спорта, укрепление общественного здоровья в городе Мегионе"</t>
  </si>
  <si>
    <t>Программа "Культурное пространство в городе Мегионе"</t>
  </si>
  <si>
    <t xml:space="preserve">Субсидии на софинансирование расходов муниципальных образований по обеспечению образовательных организаций, осуществляющих подготовку спортивного резерва </t>
  </si>
  <si>
    <t>Предоставление субсидий в целях финансового обеспечения исполнения государственного социального заказа на оказание муниципальных услуг в социальной сфере</t>
  </si>
  <si>
    <t>9.7.</t>
  </si>
  <si>
    <t>участие  спортсменов в  официальных спортивно-массовых мероприятиях, проведение мероприятий, первенств и  чемпионатов по видам спорта, проведение физкультурно-массовых мероприятий, спортивных мероприятий ( соревнования, смотры-конкурсы, фестивали и др.)</t>
  </si>
  <si>
    <t>Подготовка и проведение спортивных, культурно-массовых мероприятий, квест-игр для детей и молодежи</t>
  </si>
  <si>
    <t>Программа "Развитие жилищной сферы на территории города Мегиона"</t>
  </si>
  <si>
    <t xml:space="preserve">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   </t>
  </si>
  <si>
    <t>Программа  "Развитие  образования"</t>
  </si>
  <si>
    <t xml:space="preserve">Расходы на обеспечение деятельности (оказание услуг) муниципальных учреждений дополнительного образования  в сфере физической культуры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</si>
</sst>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689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4" fontId="36" fillId="0" borderId="0" xfId="0" applyNumberFormat="1" applyFont="1" applyFill="1"/>
    <xf numFmtId="0" fontId="20" fillId="0" borderId="0" xfId="0" applyFont="1" applyFill="1"/>
    <xf numFmtId="4" fontId="32" fillId="0" borderId="0" xfId="0" applyNumberFormat="1" applyFont="1" applyFill="1"/>
    <xf numFmtId="0" fontId="20" fillId="0" borderId="0" xfId="0" applyFont="1" applyFill="1" applyAlignment="1">
      <alignment horizontal="right"/>
    </xf>
    <xf numFmtId="0" fontId="18" fillId="0" borderId="0" xfId="0" applyFont="1" applyFill="1" applyAlignment="1"/>
    <xf numFmtId="4" fontId="36" fillId="0" borderId="0" xfId="0" applyNumberFormat="1" applyFont="1" applyFill="1" applyAlignment="1"/>
    <xf numFmtId="0" fontId="20" fillId="0" borderId="25" xfId="0" applyFont="1" applyFill="1" applyBorder="1" applyAlignment="1">
      <alignment horizontal="center"/>
    </xf>
    <xf numFmtId="0" fontId="20" fillId="0" borderId="0" xfId="0" applyFont="1" applyFill="1" applyBorder="1" applyAlignment="1"/>
    <xf numFmtId="16" fontId="20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4" fontId="42" fillId="0" borderId="0" xfId="0" applyNumberFormat="1" applyFont="1" applyFill="1"/>
    <xf numFmtId="0" fontId="20" fillId="0" borderId="0" xfId="0" applyFont="1" applyFill="1" applyAlignment="1">
      <alignment horizontal="left"/>
    </xf>
    <xf numFmtId="0" fontId="18" fillId="0" borderId="3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31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/>
    <xf numFmtId="164" fontId="18" fillId="0" borderId="0" xfId="0" applyNumberFormat="1" applyFont="1" applyFill="1"/>
    <xf numFmtId="164" fontId="20" fillId="0" borderId="0" xfId="0" applyNumberFormat="1" applyFont="1" applyFill="1"/>
    <xf numFmtId="0" fontId="20" fillId="0" borderId="3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wrapText="1"/>
    </xf>
    <xf numFmtId="164" fontId="22" fillId="0" borderId="4" xfId="0" applyNumberFormat="1" applyFont="1" applyFill="1" applyBorder="1" applyAlignment="1">
      <alignment horizontal="center" vertical="center" wrapText="1"/>
    </xf>
    <xf numFmtId="164" fontId="22" fillId="0" borderId="33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164" fontId="27" fillId="4" borderId="26" xfId="0" applyNumberFormat="1" applyFont="1" applyFill="1" applyBorder="1" applyAlignment="1">
      <alignment horizontal="center"/>
    </xf>
    <xf numFmtId="164" fontId="17" fillId="4" borderId="26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wrapText="1"/>
    </xf>
    <xf numFmtId="164" fontId="27" fillId="4" borderId="1" xfId="0" applyNumberFormat="1" applyFont="1" applyFill="1" applyBorder="1" applyAlignment="1"/>
    <xf numFmtId="0" fontId="17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vertical="center" wrapText="1"/>
    </xf>
    <xf numFmtId="164" fontId="41" fillId="0" borderId="26" xfId="0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wrapText="1"/>
    </xf>
    <xf numFmtId="0" fontId="4" fillId="0" borderId="0" xfId="0" applyFont="1"/>
    <xf numFmtId="164" fontId="27" fillId="0" borderId="26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>
      <alignment horizontal="left" vertical="center" wrapText="1"/>
    </xf>
    <xf numFmtId="164" fontId="17" fillId="0" borderId="23" xfId="0" applyNumberFormat="1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164" fontId="17" fillId="0" borderId="26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center" wrapText="1"/>
    </xf>
    <xf numFmtId="164" fontId="33" fillId="0" borderId="26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18" fillId="0" borderId="2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wrapText="1"/>
    </xf>
    <xf numFmtId="0" fontId="18" fillId="0" borderId="28" xfId="0" applyFont="1" applyFill="1" applyBorder="1"/>
    <xf numFmtId="164" fontId="18" fillId="0" borderId="28" xfId="0" applyNumberFormat="1" applyFont="1" applyFill="1" applyBorder="1" applyAlignment="1">
      <alignment horizontal="center"/>
    </xf>
    <xf numFmtId="164" fontId="18" fillId="0" borderId="29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FFFF99"/>
      <color rgb="FFCCECFF"/>
      <color rgb="FFFFCCFF"/>
      <color rgb="FFCCFFCC"/>
      <color rgb="FF66FFCC"/>
      <color rgb="FFFF3399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zoomScaleNormal="80" zoomScaleSheetLayoutView="70" workbookViewId="0">
      <pane ySplit="8" topLeftCell="A35" activePane="bottomLeft" state="frozen"/>
      <selection pane="bottomLeft" activeCell="Q36" sqref="Q36"/>
    </sheetView>
  </sheetViews>
  <sheetFormatPr defaultRowHeight="15.75" x14ac:dyDescent="0.25"/>
  <cols>
    <col min="1" max="1" width="5" style="558" customWidth="1"/>
    <col min="2" max="2" width="68.85546875" style="558" customWidth="1"/>
    <col min="3" max="3" width="14.5703125" style="136" customWidth="1"/>
    <col min="4" max="4" width="18.5703125" style="558" customWidth="1"/>
    <col min="5" max="5" width="14" style="558" customWidth="1"/>
    <col min="6" max="6" width="17.28515625" style="558" customWidth="1"/>
    <col min="7" max="7" width="14.7109375" style="558" customWidth="1"/>
    <col min="8" max="8" width="16.140625" style="558" customWidth="1"/>
    <col min="9" max="9" width="9.140625" style="558"/>
    <col min="10" max="10" width="13.140625" style="559" customWidth="1"/>
    <col min="11" max="236" width="9.140625" style="558"/>
    <col min="237" max="237" width="68.28515625" style="558" customWidth="1"/>
    <col min="238" max="239" width="9.140625" style="558"/>
    <col min="240" max="240" width="9.28515625" style="558" bestFit="1" customWidth="1"/>
    <col min="241" max="241" width="14.7109375" style="558" customWidth="1"/>
    <col min="242" max="242" width="20.5703125" style="558" customWidth="1"/>
    <col min="243" max="243" width="15.85546875" style="558" customWidth="1"/>
    <col min="244" max="244" width="15.7109375" style="558" customWidth="1"/>
    <col min="245" max="245" width="14.85546875" style="558" customWidth="1"/>
    <col min="246" max="492" width="9.140625" style="558"/>
    <col min="493" max="493" width="68.28515625" style="558" customWidth="1"/>
    <col min="494" max="495" width="9.140625" style="558"/>
    <col min="496" max="496" width="9.28515625" style="558" bestFit="1" customWidth="1"/>
    <col min="497" max="497" width="14.7109375" style="558" customWidth="1"/>
    <col min="498" max="498" width="20.5703125" style="558" customWidth="1"/>
    <col min="499" max="499" width="15.85546875" style="558" customWidth="1"/>
    <col min="500" max="500" width="15.7109375" style="558" customWidth="1"/>
    <col min="501" max="501" width="14.85546875" style="558" customWidth="1"/>
    <col min="502" max="748" width="9.140625" style="558"/>
    <col min="749" max="749" width="68.28515625" style="558" customWidth="1"/>
    <col min="750" max="751" width="9.140625" style="558"/>
    <col min="752" max="752" width="9.28515625" style="558" bestFit="1" customWidth="1"/>
    <col min="753" max="753" width="14.7109375" style="558" customWidth="1"/>
    <col min="754" max="754" width="20.5703125" style="558" customWidth="1"/>
    <col min="755" max="755" width="15.85546875" style="558" customWidth="1"/>
    <col min="756" max="756" width="15.7109375" style="558" customWidth="1"/>
    <col min="757" max="757" width="14.85546875" style="558" customWidth="1"/>
    <col min="758" max="1004" width="9.140625" style="558"/>
    <col min="1005" max="1005" width="68.28515625" style="558" customWidth="1"/>
    <col min="1006" max="1007" width="9.140625" style="558"/>
    <col min="1008" max="1008" width="9.28515625" style="558" bestFit="1" customWidth="1"/>
    <col min="1009" max="1009" width="14.7109375" style="558" customWidth="1"/>
    <col min="1010" max="1010" width="20.5703125" style="558" customWidth="1"/>
    <col min="1011" max="1011" width="15.85546875" style="558" customWidth="1"/>
    <col min="1012" max="1012" width="15.7109375" style="558" customWidth="1"/>
    <col min="1013" max="1013" width="14.85546875" style="558" customWidth="1"/>
    <col min="1014" max="1260" width="9.140625" style="558"/>
    <col min="1261" max="1261" width="68.28515625" style="558" customWidth="1"/>
    <col min="1262" max="1263" width="9.140625" style="558"/>
    <col min="1264" max="1264" width="9.28515625" style="558" bestFit="1" customWidth="1"/>
    <col min="1265" max="1265" width="14.7109375" style="558" customWidth="1"/>
    <col min="1266" max="1266" width="20.5703125" style="558" customWidth="1"/>
    <col min="1267" max="1267" width="15.85546875" style="558" customWidth="1"/>
    <col min="1268" max="1268" width="15.7109375" style="558" customWidth="1"/>
    <col min="1269" max="1269" width="14.85546875" style="558" customWidth="1"/>
    <col min="1270" max="1516" width="9.140625" style="558"/>
    <col min="1517" max="1517" width="68.28515625" style="558" customWidth="1"/>
    <col min="1518" max="1519" width="9.140625" style="558"/>
    <col min="1520" max="1520" width="9.28515625" style="558" bestFit="1" customWidth="1"/>
    <col min="1521" max="1521" width="14.7109375" style="558" customWidth="1"/>
    <col min="1522" max="1522" width="20.5703125" style="558" customWidth="1"/>
    <col min="1523" max="1523" width="15.85546875" style="558" customWidth="1"/>
    <col min="1524" max="1524" width="15.7109375" style="558" customWidth="1"/>
    <col min="1525" max="1525" width="14.85546875" style="558" customWidth="1"/>
    <col min="1526" max="1772" width="9.140625" style="558"/>
    <col min="1773" max="1773" width="68.28515625" style="558" customWidth="1"/>
    <col min="1774" max="1775" width="9.140625" style="558"/>
    <col min="1776" max="1776" width="9.28515625" style="558" bestFit="1" customWidth="1"/>
    <col min="1777" max="1777" width="14.7109375" style="558" customWidth="1"/>
    <col min="1778" max="1778" width="20.5703125" style="558" customWidth="1"/>
    <col min="1779" max="1779" width="15.85546875" style="558" customWidth="1"/>
    <col min="1780" max="1780" width="15.7109375" style="558" customWidth="1"/>
    <col min="1781" max="1781" width="14.85546875" style="558" customWidth="1"/>
    <col min="1782" max="2028" width="9.140625" style="558"/>
    <col min="2029" max="2029" width="68.28515625" style="558" customWidth="1"/>
    <col min="2030" max="2031" width="9.140625" style="558"/>
    <col min="2032" max="2032" width="9.28515625" style="558" bestFit="1" customWidth="1"/>
    <col min="2033" max="2033" width="14.7109375" style="558" customWidth="1"/>
    <col min="2034" max="2034" width="20.5703125" style="558" customWidth="1"/>
    <col min="2035" max="2035" width="15.85546875" style="558" customWidth="1"/>
    <col min="2036" max="2036" width="15.7109375" style="558" customWidth="1"/>
    <col min="2037" max="2037" width="14.85546875" style="558" customWidth="1"/>
    <col min="2038" max="2284" width="9.140625" style="558"/>
    <col min="2285" max="2285" width="68.28515625" style="558" customWidth="1"/>
    <col min="2286" max="2287" width="9.140625" style="558"/>
    <col min="2288" max="2288" width="9.28515625" style="558" bestFit="1" customWidth="1"/>
    <col min="2289" max="2289" width="14.7109375" style="558" customWidth="1"/>
    <col min="2290" max="2290" width="20.5703125" style="558" customWidth="1"/>
    <col min="2291" max="2291" width="15.85546875" style="558" customWidth="1"/>
    <col min="2292" max="2292" width="15.7109375" style="558" customWidth="1"/>
    <col min="2293" max="2293" width="14.85546875" style="558" customWidth="1"/>
    <col min="2294" max="2540" width="9.140625" style="558"/>
    <col min="2541" max="2541" width="68.28515625" style="558" customWidth="1"/>
    <col min="2542" max="2543" width="9.140625" style="558"/>
    <col min="2544" max="2544" width="9.28515625" style="558" bestFit="1" customWidth="1"/>
    <col min="2545" max="2545" width="14.7109375" style="558" customWidth="1"/>
    <col min="2546" max="2546" width="20.5703125" style="558" customWidth="1"/>
    <col min="2547" max="2547" width="15.85546875" style="558" customWidth="1"/>
    <col min="2548" max="2548" width="15.7109375" style="558" customWidth="1"/>
    <col min="2549" max="2549" width="14.85546875" style="558" customWidth="1"/>
    <col min="2550" max="2796" width="9.140625" style="558"/>
    <col min="2797" max="2797" width="68.28515625" style="558" customWidth="1"/>
    <col min="2798" max="2799" width="9.140625" style="558"/>
    <col min="2800" max="2800" width="9.28515625" style="558" bestFit="1" customWidth="1"/>
    <col min="2801" max="2801" width="14.7109375" style="558" customWidth="1"/>
    <col min="2802" max="2802" width="20.5703125" style="558" customWidth="1"/>
    <col min="2803" max="2803" width="15.85546875" style="558" customWidth="1"/>
    <col min="2804" max="2804" width="15.7109375" style="558" customWidth="1"/>
    <col min="2805" max="2805" width="14.85546875" style="558" customWidth="1"/>
    <col min="2806" max="3052" width="9.140625" style="558"/>
    <col min="3053" max="3053" width="68.28515625" style="558" customWidth="1"/>
    <col min="3054" max="3055" width="9.140625" style="558"/>
    <col min="3056" max="3056" width="9.28515625" style="558" bestFit="1" customWidth="1"/>
    <col min="3057" max="3057" width="14.7109375" style="558" customWidth="1"/>
    <col min="3058" max="3058" width="20.5703125" style="558" customWidth="1"/>
    <col min="3059" max="3059" width="15.85546875" style="558" customWidth="1"/>
    <col min="3060" max="3060" width="15.7109375" style="558" customWidth="1"/>
    <col min="3061" max="3061" width="14.85546875" style="558" customWidth="1"/>
    <col min="3062" max="3308" width="9.140625" style="558"/>
    <col min="3309" max="3309" width="68.28515625" style="558" customWidth="1"/>
    <col min="3310" max="3311" width="9.140625" style="558"/>
    <col min="3312" max="3312" width="9.28515625" style="558" bestFit="1" customWidth="1"/>
    <col min="3313" max="3313" width="14.7109375" style="558" customWidth="1"/>
    <col min="3314" max="3314" width="20.5703125" style="558" customWidth="1"/>
    <col min="3315" max="3315" width="15.85546875" style="558" customWidth="1"/>
    <col min="3316" max="3316" width="15.7109375" style="558" customWidth="1"/>
    <col min="3317" max="3317" width="14.85546875" style="558" customWidth="1"/>
    <col min="3318" max="3564" width="9.140625" style="558"/>
    <col min="3565" max="3565" width="68.28515625" style="558" customWidth="1"/>
    <col min="3566" max="3567" width="9.140625" style="558"/>
    <col min="3568" max="3568" width="9.28515625" style="558" bestFit="1" customWidth="1"/>
    <col min="3569" max="3569" width="14.7109375" style="558" customWidth="1"/>
    <col min="3570" max="3570" width="20.5703125" style="558" customWidth="1"/>
    <col min="3571" max="3571" width="15.85546875" style="558" customWidth="1"/>
    <col min="3572" max="3572" width="15.7109375" style="558" customWidth="1"/>
    <col min="3573" max="3573" width="14.85546875" style="558" customWidth="1"/>
    <col min="3574" max="3820" width="9.140625" style="558"/>
    <col min="3821" max="3821" width="68.28515625" style="558" customWidth="1"/>
    <col min="3822" max="3823" width="9.140625" style="558"/>
    <col min="3824" max="3824" width="9.28515625" style="558" bestFit="1" customWidth="1"/>
    <col min="3825" max="3825" width="14.7109375" style="558" customWidth="1"/>
    <col min="3826" max="3826" width="20.5703125" style="558" customWidth="1"/>
    <col min="3827" max="3827" width="15.85546875" style="558" customWidth="1"/>
    <col min="3828" max="3828" width="15.7109375" style="558" customWidth="1"/>
    <col min="3829" max="3829" width="14.85546875" style="558" customWidth="1"/>
    <col min="3830" max="4076" width="9.140625" style="558"/>
    <col min="4077" max="4077" width="68.28515625" style="558" customWidth="1"/>
    <col min="4078" max="4079" width="9.140625" style="558"/>
    <col min="4080" max="4080" width="9.28515625" style="558" bestFit="1" customWidth="1"/>
    <col min="4081" max="4081" width="14.7109375" style="558" customWidth="1"/>
    <col min="4082" max="4082" width="20.5703125" style="558" customWidth="1"/>
    <col min="4083" max="4083" width="15.85546875" style="558" customWidth="1"/>
    <col min="4084" max="4084" width="15.7109375" style="558" customWidth="1"/>
    <col min="4085" max="4085" width="14.85546875" style="558" customWidth="1"/>
    <col min="4086" max="4332" width="9.140625" style="558"/>
    <col min="4333" max="4333" width="68.28515625" style="558" customWidth="1"/>
    <col min="4334" max="4335" width="9.140625" style="558"/>
    <col min="4336" max="4336" width="9.28515625" style="558" bestFit="1" customWidth="1"/>
    <col min="4337" max="4337" width="14.7109375" style="558" customWidth="1"/>
    <col min="4338" max="4338" width="20.5703125" style="558" customWidth="1"/>
    <col min="4339" max="4339" width="15.85546875" style="558" customWidth="1"/>
    <col min="4340" max="4340" width="15.7109375" style="558" customWidth="1"/>
    <col min="4341" max="4341" width="14.85546875" style="558" customWidth="1"/>
    <col min="4342" max="4588" width="9.140625" style="558"/>
    <col min="4589" max="4589" width="68.28515625" style="558" customWidth="1"/>
    <col min="4590" max="4591" width="9.140625" style="558"/>
    <col min="4592" max="4592" width="9.28515625" style="558" bestFit="1" customWidth="1"/>
    <col min="4593" max="4593" width="14.7109375" style="558" customWidth="1"/>
    <col min="4594" max="4594" width="20.5703125" style="558" customWidth="1"/>
    <col min="4595" max="4595" width="15.85546875" style="558" customWidth="1"/>
    <col min="4596" max="4596" width="15.7109375" style="558" customWidth="1"/>
    <col min="4597" max="4597" width="14.85546875" style="558" customWidth="1"/>
    <col min="4598" max="4844" width="9.140625" style="558"/>
    <col min="4845" max="4845" width="68.28515625" style="558" customWidth="1"/>
    <col min="4846" max="4847" width="9.140625" style="558"/>
    <col min="4848" max="4848" width="9.28515625" style="558" bestFit="1" customWidth="1"/>
    <col min="4849" max="4849" width="14.7109375" style="558" customWidth="1"/>
    <col min="4850" max="4850" width="20.5703125" style="558" customWidth="1"/>
    <col min="4851" max="4851" width="15.85546875" style="558" customWidth="1"/>
    <col min="4852" max="4852" width="15.7109375" style="558" customWidth="1"/>
    <col min="4853" max="4853" width="14.85546875" style="558" customWidth="1"/>
    <col min="4854" max="5100" width="9.140625" style="558"/>
    <col min="5101" max="5101" width="68.28515625" style="558" customWidth="1"/>
    <col min="5102" max="5103" width="9.140625" style="558"/>
    <col min="5104" max="5104" width="9.28515625" style="558" bestFit="1" customWidth="1"/>
    <col min="5105" max="5105" width="14.7109375" style="558" customWidth="1"/>
    <col min="5106" max="5106" width="20.5703125" style="558" customWidth="1"/>
    <col min="5107" max="5107" width="15.85546875" style="558" customWidth="1"/>
    <col min="5108" max="5108" width="15.7109375" style="558" customWidth="1"/>
    <col min="5109" max="5109" width="14.85546875" style="558" customWidth="1"/>
    <col min="5110" max="5356" width="9.140625" style="558"/>
    <col min="5357" max="5357" width="68.28515625" style="558" customWidth="1"/>
    <col min="5358" max="5359" width="9.140625" style="558"/>
    <col min="5360" max="5360" width="9.28515625" style="558" bestFit="1" customWidth="1"/>
    <col min="5361" max="5361" width="14.7109375" style="558" customWidth="1"/>
    <col min="5362" max="5362" width="20.5703125" style="558" customWidth="1"/>
    <col min="5363" max="5363" width="15.85546875" style="558" customWidth="1"/>
    <col min="5364" max="5364" width="15.7109375" style="558" customWidth="1"/>
    <col min="5365" max="5365" width="14.85546875" style="558" customWidth="1"/>
    <col min="5366" max="5612" width="9.140625" style="558"/>
    <col min="5613" max="5613" width="68.28515625" style="558" customWidth="1"/>
    <col min="5614" max="5615" width="9.140625" style="558"/>
    <col min="5616" max="5616" width="9.28515625" style="558" bestFit="1" customWidth="1"/>
    <col min="5617" max="5617" width="14.7109375" style="558" customWidth="1"/>
    <col min="5618" max="5618" width="20.5703125" style="558" customWidth="1"/>
    <col min="5619" max="5619" width="15.85546875" style="558" customWidth="1"/>
    <col min="5620" max="5620" width="15.7109375" style="558" customWidth="1"/>
    <col min="5621" max="5621" width="14.85546875" style="558" customWidth="1"/>
    <col min="5622" max="5868" width="9.140625" style="558"/>
    <col min="5869" max="5869" width="68.28515625" style="558" customWidth="1"/>
    <col min="5870" max="5871" width="9.140625" style="558"/>
    <col min="5872" max="5872" width="9.28515625" style="558" bestFit="1" customWidth="1"/>
    <col min="5873" max="5873" width="14.7109375" style="558" customWidth="1"/>
    <col min="5874" max="5874" width="20.5703125" style="558" customWidth="1"/>
    <col min="5875" max="5875" width="15.85546875" style="558" customWidth="1"/>
    <col min="5876" max="5876" width="15.7109375" style="558" customWidth="1"/>
    <col min="5877" max="5877" width="14.85546875" style="558" customWidth="1"/>
    <col min="5878" max="6124" width="9.140625" style="558"/>
    <col min="6125" max="6125" width="68.28515625" style="558" customWidth="1"/>
    <col min="6126" max="6127" width="9.140625" style="558"/>
    <col min="6128" max="6128" width="9.28515625" style="558" bestFit="1" customWidth="1"/>
    <col min="6129" max="6129" width="14.7109375" style="558" customWidth="1"/>
    <col min="6130" max="6130" width="20.5703125" style="558" customWidth="1"/>
    <col min="6131" max="6131" width="15.85546875" style="558" customWidth="1"/>
    <col min="6132" max="6132" width="15.7109375" style="558" customWidth="1"/>
    <col min="6133" max="6133" width="14.85546875" style="558" customWidth="1"/>
    <col min="6134" max="6380" width="9.140625" style="558"/>
    <col min="6381" max="6381" width="68.28515625" style="558" customWidth="1"/>
    <col min="6382" max="6383" width="9.140625" style="558"/>
    <col min="6384" max="6384" width="9.28515625" style="558" bestFit="1" customWidth="1"/>
    <col min="6385" max="6385" width="14.7109375" style="558" customWidth="1"/>
    <col min="6386" max="6386" width="20.5703125" style="558" customWidth="1"/>
    <col min="6387" max="6387" width="15.85546875" style="558" customWidth="1"/>
    <col min="6388" max="6388" width="15.7109375" style="558" customWidth="1"/>
    <col min="6389" max="6389" width="14.85546875" style="558" customWidth="1"/>
    <col min="6390" max="6636" width="9.140625" style="558"/>
    <col min="6637" max="6637" width="68.28515625" style="558" customWidth="1"/>
    <col min="6638" max="6639" width="9.140625" style="558"/>
    <col min="6640" max="6640" width="9.28515625" style="558" bestFit="1" customWidth="1"/>
    <col min="6641" max="6641" width="14.7109375" style="558" customWidth="1"/>
    <col min="6642" max="6642" width="20.5703125" style="558" customWidth="1"/>
    <col min="6643" max="6643" width="15.85546875" style="558" customWidth="1"/>
    <col min="6644" max="6644" width="15.7109375" style="558" customWidth="1"/>
    <col min="6645" max="6645" width="14.85546875" style="558" customWidth="1"/>
    <col min="6646" max="6892" width="9.140625" style="558"/>
    <col min="6893" max="6893" width="68.28515625" style="558" customWidth="1"/>
    <col min="6894" max="6895" width="9.140625" style="558"/>
    <col min="6896" max="6896" width="9.28515625" style="558" bestFit="1" customWidth="1"/>
    <col min="6897" max="6897" width="14.7109375" style="558" customWidth="1"/>
    <col min="6898" max="6898" width="20.5703125" style="558" customWidth="1"/>
    <col min="6899" max="6899" width="15.85546875" style="558" customWidth="1"/>
    <col min="6900" max="6900" width="15.7109375" style="558" customWidth="1"/>
    <col min="6901" max="6901" width="14.85546875" style="558" customWidth="1"/>
    <col min="6902" max="7148" width="9.140625" style="558"/>
    <col min="7149" max="7149" width="68.28515625" style="558" customWidth="1"/>
    <col min="7150" max="7151" width="9.140625" style="558"/>
    <col min="7152" max="7152" width="9.28515625" style="558" bestFit="1" customWidth="1"/>
    <col min="7153" max="7153" width="14.7109375" style="558" customWidth="1"/>
    <col min="7154" max="7154" width="20.5703125" style="558" customWidth="1"/>
    <col min="7155" max="7155" width="15.85546875" style="558" customWidth="1"/>
    <col min="7156" max="7156" width="15.7109375" style="558" customWidth="1"/>
    <col min="7157" max="7157" width="14.85546875" style="558" customWidth="1"/>
    <col min="7158" max="7404" width="9.140625" style="558"/>
    <col min="7405" max="7405" width="68.28515625" style="558" customWidth="1"/>
    <col min="7406" max="7407" width="9.140625" style="558"/>
    <col min="7408" max="7408" width="9.28515625" style="558" bestFit="1" customWidth="1"/>
    <col min="7409" max="7409" width="14.7109375" style="558" customWidth="1"/>
    <col min="7410" max="7410" width="20.5703125" style="558" customWidth="1"/>
    <col min="7411" max="7411" width="15.85546875" style="558" customWidth="1"/>
    <col min="7412" max="7412" width="15.7109375" style="558" customWidth="1"/>
    <col min="7413" max="7413" width="14.85546875" style="558" customWidth="1"/>
    <col min="7414" max="7660" width="9.140625" style="558"/>
    <col min="7661" max="7661" width="68.28515625" style="558" customWidth="1"/>
    <col min="7662" max="7663" width="9.140625" style="558"/>
    <col min="7664" max="7664" width="9.28515625" style="558" bestFit="1" customWidth="1"/>
    <col min="7665" max="7665" width="14.7109375" style="558" customWidth="1"/>
    <col min="7666" max="7666" width="20.5703125" style="558" customWidth="1"/>
    <col min="7667" max="7667" width="15.85546875" style="558" customWidth="1"/>
    <col min="7668" max="7668" width="15.7109375" style="558" customWidth="1"/>
    <col min="7669" max="7669" width="14.85546875" style="558" customWidth="1"/>
    <col min="7670" max="7916" width="9.140625" style="558"/>
    <col min="7917" max="7917" width="68.28515625" style="558" customWidth="1"/>
    <col min="7918" max="7919" width="9.140625" style="558"/>
    <col min="7920" max="7920" width="9.28515625" style="558" bestFit="1" customWidth="1"/>
    <col min="7921" max="7921" width="14.7109375" style="558" customWidth="1"/>
    <col min="7922" max="7922" width="20.5703125" style="558" customWidth="1"/>
    <col min="7923" max="7923" width="15.85546875" style="558" customWidth="1"/>
    <col min="7924" max="7924" width="15.7109375" style="558" customWidth="1"/>
    <col min="7925" max="7925" width="14.85546875" style="558" customWidth="1"/>
    <col min="7926" max="8172" width="9.140625" style="558"/>
    <col min="8173" max="8173" width="68.28515625" style="558" customWidth="1"/>
    <col min="8174" max="8175" width="9.140625" style="558"/>
    <col min="8176" max="8176" width="9.28515625" style="558" bestFit="1" customWidth="1"/>
    <col min="8177" max="8177" width="14.7109375" style="558" customWidth="1"/>
    <col min="8178" max="8178" width="20.5703125" style="558" customWidth="1"/>
    <col min="8179" max="8179" width="15.85546875" style="558" customWidth="1"/>
    <col min="8180" max="8180" width="15.7109375" style="558" customWidth="1"/>
    <col min="8181" max="8181" width="14.85546875" style="558" customWidth="1"/>
    <col min="8182" max="8428" width="9.140625" style="558"/>
    <col min="8429" max="8429" width="68.28515625" style="558" customWidth="1"/>
    <col min="8430" max="8431" width="9.140625" style="558"/>
    <col min="8432" max="8432" width="9.28515625" style="558" bestFit="1" customWidth="1"/>
    <col min="8433" max="8433" width="14.7109375" style="558" customWidth="1"/>
    <col min="8434" max="8434" width="20.5703125" style="558" customWidth="1"/>
    <col min="8435" max="8435" width="15.85546875" style="558" customWidth="1"/>
    <col min="8436" max="8436" width="15.7109375" style="558" customWidth="1"/>
    <col min="8437" max="8437" width="14.85546875" style="558" customWidth="1"/>
    <col min="8438" max="8684" width="9.140625" style="558"/>
    <col min="8685" max="8685" width="68.28515625" style="558" customWidth="1"/>
    <col min="8686" max="8687" width="9.140625" style="558"/>
    <col min="8688" max="8688" width="9.28515625" style="558" bestFit="1" customWidth="1"/>
    <col min="8689" max="8689" width="14.7109375" style="558" customWidth="1"/>
    <col min="8690" max="8690" width="20.5703125" style="558" customWidth="1"/>
    <col min="8691" max="8691" width="15.85546875" style="558" customWidth="1"/>
    <col min="8692" max="8692" width="15.7109375" style="558" customWidth="1"/>
    <col min="8693" max="8693" width="14.85546875" style="558" customWidth="1"/>
    <col min="8694" max="8940" width="9.140625" style="558"/>
    <col min="8941" max="8941" width="68.28515625" style="558" customWidth="1"/>
    <col min="8942" max="8943" width="9.140625" style="558"/>
    <col min="8944" max="8944" width="9.28515625" style="558" bestFit="1" customWidth="1"/>
    <col min="8945" max="8945" width="14.7109375" style="558" customWidth="1"/>
    <col min="8946" max="8946" width="20.5703125" style="558" customWidth="1"/>
    <col min="8947" max="8947" width="15.85546875" style="558" customWidth="1"/>
    <col min="8948" max="8948" width="15.7109375" style="558" customWidth="1"/>
    <col min="8949" max="8949" width="14.85546875" style="558" customWidth="1"/>
    <col min="8950" max="9196" width="9.140625" style="558"/>
    <col min="9197" max="9197" width="68.28515625" style="558" customWidth="1"/>
    <col min="9198" max="9199" width="9.140625" style="558"/>
    <col min="9200" max="9200" width="9.28515625" style="558" bestFit="1" customWidth="1"/>
    <col min="9201" max="9201" width="14.7109375" style="558" customWidth="1"/>
    <col min="9202" max="9202" width="20.5703125" style="558" customWidth="1"/>
    <col min="9203" max="9203" width="15.85546875" style="558" customWidth="1"/>
    <col min="9204" max="9204" width="15.7109375" style="558" customWidth="1"/>
    <col min="9205" max="9205" width="14.85546875" style="558" customWidth="1"/>
    <col min="9206" max="9452" width="9.140625" style="558"/>
    <col min="9453" max="9453" width="68.28515625" style="558" customWidth="1"/>
    <col min="9454" max="9455" width="9.140625" style="558"/>
    <col min="9456" max="9456" width="9.28515625" style="558" bestFit="1" customWidth="1"/>
    <col min="9457" max="9457" width="14.7109375" style="558" customWidth="1"/>
    <col min="9458" max="9458" width="20.5703125" style="558" customWidth="1"/>
    <col min="9459" max="9459" width="15.85546875" style="558" customWidth="1"/>
    <col min="9460" max="9460" width="15.7109375" style="558" customWidth="1"/>
    <col min="9461" max="9461" width="14.85546875" style="558" customWidth="1"/>
    <col min="9462" max="9708" width="9.140625" style="558"/>
    <col min="9709" max="9709" width="68.28515625" style="558" customWidth="1"/>
    <col min="9710" max="9711" width="9.140625" style="558"/>
    <col min="9712" max="9712" width="9.28515625" style="558" bestFit="1" customWidth="1"/>
    <col min="9713" max="9713" width="14.7109375" style="558" customWidth="1"/>
    <col min="9714" max="9714" width="20.5703125" style="558" customWidth="1"/>
    <col min="9715" max="9715" width="15.85546875" style="558" customWidth="1"/>
    <col min="9716" max="9716" width="15.7109375" style="558" customWidth="1"/>
    <col min="9717" max="9717" width="14.85546875" style="558" customWidth="1"/>
    <col min="9718" max="9964" width="9.140625" style="558"/>
    <col min="9965" max="9965" width="68.28515625" style="558" customWidth="1"/>
    <col min="9966" max="9967" width="9.140625" style="558"/>
    <col min="9968" max="9968" width="9.28515625" style="558" bestFit="1" customWidth="1"/>
    <col min="9969" max="9969" width="14.7109375" style="558" customWidth="1"/>
    <col min="9970" max="9970" width="20.5703125" style="558" customWidth="1"/>
    <col min="9971" max="9971" width="15.85546875" style="558" customWidth="1"/>
    <col min="9972" max="9972" width="15.7109375" style="558" customWidth="1"/>
    <col min="9973" max="9973" width="14.85546875" style="558" customWidth="1"/>
    <col min="9974" max="10220" width="9.140625" style="558"/>
    <col min="10221" max="10221" width="68.28515625" style="558" customWidth="1"/>
    <col min="10222" max="10223" width="9.140625" style="558"/>
    <col min="10224" max="10224" width="9.28515625" style="558" bestFit="1" customWidth="1"/>
    <col min="10225" max="10225" width="14.7109375" style="558" customWidth="1"/>
    <col min="10226" max="10226" width="20.5703125" style="558" customWidth="1"/>
    <col min="10227" max="10227" width="15.85546875" style="558" customWidth="1"/>
    <col min="10228" max="10228" width="15.7109375" style="558" customWidth="1"/>
    <col min="10229" max="10229" width="14.85546875" style="558" customWidth="1"/>
    <col min="10230" max="10476" width="9.140625" style="558"/>
    <col min="10477" max="10477" width="68.28515625" style="558" customWidth="1"/>
    <col min="10478" max="10479" width="9.140625" style="558"/>
    <col min="10480" max="10480" width="9.28515625" style="558" bestFit="1" customWidth="1"/>
    <col min="10481" max="10481" width="14.7109375" style="558" customWidth="1"/>
    <col min="10482" max="10482" width="20.5703125" style="558" customWidth="1"/>
    <col min="10483" max="10483" width="15.85546875" style="558" customWidth="1"/>
    <col min="10484" max="10484" width="15.7109375" style="558" customWidth="1"/>
    <col min="10485" max="10485" width="14.85546875" style="558" customWidth="1"/>
    <col min="10486" max="10732" width="9.140625" style="558"/>
    <col min="10733" max="10733" width="68.28515625" style="558" customWidth="1"/>
    <col min="10734" max="10735" width="9.140625" style="558"/>
    <col min="10736" max="10736" width="9.28515625" style="558" bestFit="1" customWidth="1"/>
    <col min="10737" max="10737" width="14.7109375" style="558" customWidth="1"/>
    <col min="10738" max="10738" width="20.5703125" style="558" customWidth="1"/>
    <col min="10739" max="10739" width="15.85546875" style="558" customWidth="1"/>
    <col min="10740" max="10740" width="15.7109375" style="558" customWidth="1"/>
    <col min="10741" max="10741" width="14.85546875" style="558" customWidth="1"/>
    <col min="10742" max="10988" width="9.140625" style="558"/>
    <col min="10989" max="10989" width="68.28515625" style="558" customWidth="1"/>
    <col min="10990" max="10991" width="9.140625" style="558"/>
    <col min="10992" max="10992" width="9.28515625" style="558" bestFit="1" customWidth="1"/>
    <col min="10993" max="10993" width="14.7109375" style="558" customWidth="1"/>
    <col min="10994" max="10994" width="20.5703125" style="558" customWidth="1"/>
    <col min="10995" max="10995" width="15.85546875" style="558" customWidth="1"/>
    <col min="10996" max="10996" width="15.7109375" style="558" customWidth="1"/>
    <col min="10997" max="10997" width="14.85546875" style="558" customWidth="1"/>
    <col min="10998" max="11244" width="9.140625" style="558"/>
    <col min="11245" max="11245" width="68.28515625" style="558" customWidth="1"/>
    <col min="11246" max="11247" width="9.140625" style="558"/>
    <col min="11248" max="11248" width="9.28515625" style="558" bestFit="1" customWidth="1"/>
    <col min="11249" max="11249" width="14.7109375" style="558" customWidth="1"/>
    <col min="11250" max="11250" width="20.5703125" style="558" customWidth="1"/>
    <col min="11251" max="11251" width="15.85546875" style="558" customWidth="1"/>
    <col min="11252" max="11252" width="15.7109375" style="558" customWidth="1"/>
    <col min="11253" max="11253" width="14.85546875" style="558" customWidth="1"/>
    <col min="11254" max="11500" width="9.140625" style="558"/>
    <col min="11501" max="11501" width="68.28515625" style="558" customWidth="1"/>
    <col min="11502" max="11503" width="9.140625" style="558"/>
    <col min="11504" max="11504" width="9.28515625" style="558" bestFit="1" customWidth="1"/>
    <col min="11505" max="11505" width="14.7109375" style="558" customWidth="1"/>
    <col min="11506" max="11506" width="20.5703125" style="558" customWidth="1"/>
    <col min="11507" max="11507" width="15.85546875" style="558" customWidth="1"/>
    <col min="11508" max="11508" width="15.7109375" style="558" customWidth="1"/>
    <col min="11509" max="11509" width="14.85546875" style="558" customWidth="1"/>
    <col min="11510" max="11756" width="9.140625" style="558"/>
    <col min="11757" max="11757" width="68.28515625" style="558" customWidth="1"/>
    <col min="11758" max="11759" width="9.140625" style="558"/>
    <col min="11760" max="11760" width="9.28515625" style="558" bestFit="1" customWidth="1"/>
    <col min="11761" max="11761" width="14.7109375" style="558" customWidth="1"/>
    <col min="11762" max="11762" width="20.5703125" style="558" customWidth="1"/>
    <col min="11763" max="11763" width="15.85546875" style="558" customWidth="1"/>
    <col min="11764" max="11764" width="15.7109375" style="558" customWidth="1"/>
    <col min="11765" max="11765" width="14.85546875" style="558" customWidth="1"/>
    <col min="11766" max="12012" width="9.140625" style="558"/>
    <col min="12013" max="12013" width="68.28515625" style="558" customWidth="1"/>
    <col min="12014" max="12015" width="9.140625" style="558"/>
    <col min="12016" max="12016" width="9.28515625" style="558" bestFit="1" customWidth="1"/>
    <col min="12017" max="12017" width="14.7109375" style="558" customWidth="1"/>
    <col min="12018" max="12018" width="20.5703125" style="558" customWidth="1"/>
    <col min="12019" max="12019" width="15.85546875" style="558" customWidth="1"/>
    <col min="12020" max="12020" width="15.7109375" style="558" customWidth="1"/>
    <col min="12021" max="12021" width="14.85546875" style="558" customWidth="1"/>
    <col min="12022" max="12268" width="9.140625" style="558"/>
    <col min="12269" max="12269" width="68.28515625" style="558" customWidth="1"/>
    <col min="12270" max="12271" width="9.140625" style="558"/>
    <col min="12272" max="12272" width="9.28515625" style="558" bestFit="1" customWidth="1"/>
    <col min="12273" max="12273" width="14.7109375" style="558" customWidth="1"/>
    <col min="12274" max="12274" width="20.5703125" style="558" customWidth="1"/>
    <col min="12275" max="12275" width="15.85546875" style="558" customWidth="1"/>
    <col min="12276" max="12276" width="15.7109375" style="558" customWidth="1"/>
    <col min="12277" max="12277" width="14.85546875" style="558" customWidth="1"/>
    <col min="12278" max="12524" width="9.140625" style="558"/>
    <col min="12525" max="12525" width="68.28515625" style="558" customWidth="1"/>
    <col min="12526" max="12527" width="9.140625" style="558"/>
    <col min="12528" max="12528" width="9.28515625" style="558" bestFit="1" customWidth="1"/>
    <col min="12529" max="12529" width="14.7109375" style="558" customWidth="1"/>
    <col min="12530" max="12530" width="20.5703125" style="558" customWidth="1"/>
    <col min="12531" max="12531" width="15.85546875" style="558" customWidth="1"/>
    <col min="12532" max="12532" width="15.7109375" style="558" customWidth="1"/>
    <col min="12533" max="12533" width="14.85546875" style="558" customWidth="1"/>
    <col min="12534" max="12780" width="9.140625" style="558"/>
    <col min="12781" max="12781" width="68.28515625" style="558" customWidth="1"/>
    <col min="12782" max="12783" width="9.140625" style="558"/>
    <col min="12784" max="12784" width="9.28515625" style="558" bestFit="1" customWidth="1"/>
    <col min="12785" max="12785" width="14.7109375" style="558" customWidth="1"/>
    <col min="12786" max="12786" width="20.5703125" style="558" customWidth="1"/>
    <col min="12787" max="12787" width="15.85546875" style="558" customWidth="1"/>
    <col min="12788" max="12788" width="15.7109375" style="558" customWidth="1"/>
    <col min="12789" max="12789" width="14.85546875" style="558" customWidth="1"/>
    <col min="12790" max="13036" width="9.140625" style="558"/>
    <col min="13037" max="13037" width="68.28515625" style="558" customWidth="1"/>
    <col min="13038" max="13039" width="9.140625" style="558"/>
    <col min="13040" max="13040" width="9.28515625" style="558" bestFit="1" customWidth="1"/>
    <col min="13041" max="13041" width="14.7109375" style="558" customWidth="1"/>
    <col min="13042" max="13042" width="20.5703125" style="558" customWidth="1"/>
    <col min="13043" max="13043" width="15.85546875" style="558" customWidth="1"/>
    <col min="13044" max="13044" width="15.7109375" style="558" customWidth="1"/>
    <col min="13045" max="13045" width="14.85546875" style="558" customWidth="1"/>
    <col min="13046" max="13292" width="9.140625" style="558"/>
    <col min="13293" max="13293" width="68.28515625" style="558" customWidth="1"/>
    <col min="13294" max="13295" width="9.140625" style="558"/>
    <col min="13296" max="13296" width="9.28515625" style="558" bestFit="1" customWidth="1"/>
    <col min="13297" max="13297" width="14.7109375" style="558" customWidth="1"/>
    <col min="13298" max="13298" width="20.5703125" style="558" customWidth="1"/>
    <col min="13299" max="13299" width="15.85546875" style="558" customWidth="1"/>
    <col min="13300" max="13300" width="15.7109375" style="558" customWidth="1"/>
    <col min="13301" max="13301" width="14.85546875" style="558" customWidth="1"/>
    <col min="13302" max="13548" width="9.140625" style="558"/>
    <col min="13549" max="13549" width="68.28515625" style="558" customWidth="1"/>
    <col min="13550" max="13551" width="9.140625" style="558"/>
    <col min="13552" max="13552" width="9.28515625" style="558" bestFit="1" customWidth="1"/>
    <col min="13553" max="13553" width="14.7109375" style="558" customWidth="1"/>
    <col min="13554" max="13554" width="20.5703125" style="558" customWidth="1"/>
    <col min="13555" max="13555" width="15.85546875" style="558" customWidth="1"/>
    <col min="13556" max="13556" width="15.7109375" style="558" customWidth="1"/>
    <col min="13557" max="13557" width="14.85546875" style="558" customWidth="1"/>
    <col min="13558" max="13804" width="9.140625" style="558"/>
    <col min="13805" max="13805" width="68.28515625" style="558" customWidth="1"/>
    <col min="13806" max="13807" width="9.140625" style="558"/>
    <col min="13808" max="13808" width="9.28515625" style="558" bestFit="1" customWidth="1"/>
    <col min="13809" max="13809" width="14.7109375" style="558" customWidth="1"/>
    <col min="13810" max="13810" width="20.5703125" style="558" customWidth="1"/>
    <col min="13811" max="13811" width="15.85546875" style="558" customWidth="1"/>
    <col min="13812" max="13812" width="15.7109375" style="558" customWidth="1"/>
    <col min="13813" max="13813" width="14.85546875" style="558" customWidth="1"/>
    <col min="13814" max="14060" width="9.140625" style="558"/>
    <col min="14061" max="14061" width="68.28515625" style="558" customWidth="1"/>
    <col min="14062" max="14063" width="9.140625" style="558"/>
    <col min="14064" max="14064" width="9.28515625" style="558" bestFit="1" customWidth="1"/>
    <col min="14065" max="14065" width="14.7109375" style="558" customWidth="1"/>
    <col min="14066" max="14066" width="20.5703125" style="558" customWidth="1"/>
    <col min="14067" max="14067" width="15.85546875" style="558" customWidth="1"/>
    <col min="14068" max="14068" width="15.7109375" style="558" customWidth="1"/>
    <col min="14069" max="14069" width="14.85546875" style="558" customWidth="1"/>
    <col min="14070" max="14316" width="9.140625" style="558"/>
    <col min="14317" max="14317" width="68.28515625" style="558" customWidth="1"/>
    <col min="14318" max="14319" width="9.140625" style="558"/>
    <col min="14320" max="14320" width="9.28515625" style="558" bestFit="1" customWidth="1"/>
    <col min="14321" max="14321" width="14.7109375" style="558" customWidth="1"/>
    <col min="14322" max="14322" width="20.5703125" style="558" customWidth="1"/>
    <col min="14323" max="14323" width="15.85546875" style="558" customWidth="1"/>
    <col min="14324" max="14324" width="15.7109375" style="558" customWidth="1"/>
    <col min="14325" max="14325" width="14.85546875" style="558" customWidth="1"/>
    <col min="14326" max="14572" width="9.140625" style="558"/>
    <col min="14573" max="14573" width="68.28515625" style="558" customWidth="1"/>
    <col min="14574" max="14575" width="9.140625" style="558"/>
    <col min="14576" max="14576" width="9.28515625" style="558" bestFit="1" customWidth="1"/>
    <col min="14577" max="14577" width="14.7109375" style="558" customWidth="1"/>
    <col min="14578" max="14578" width="20.5703125" style="558" customWidth="1"/>
    <col min="14579" max="14579" width="15.85546875" style="558" customWidth="1"/>
    <col min="14580" max="14580" width="15.7109375" style="558" customWidth="1"/>
    <col min="14581" max="14581" width="14.85546875" style="558" customWidth="1"/>
    <col min="14582" max="14828" width="9.140625" style="558"/>
    <col min="14829" max="14829" width="68.28515625" style="558" customWidth="1"/>
    <col min="14830" max="14831" width="9.140625" style="558"/>
    <col min="14832" max="14832" width="9.28515625" style="558" bestFit="1" customWidth="1"/>
    <col min="14833" max="14833" width="14.7109375" style="558" customWidth="1"/>
    <col min="14834" max="14834" width="20.5703125" style="558" customWidth="1"/>
    <col min="14835" max="14835" width="15.85546875" style="558" customWidth="1"/>
    <col min="14836" max="14836" width="15.7109375" style="558" customWidth="1"/>
    <col min="14837" max="14837" width="14.85546875" style="558" customWidth="1"/>
    <col min="14838" max="15084" width="9.140625" style="558"/>
    <col min="15085" max="15085" width="68.28515625" style="558" customWidth="1"/>
    <col min="15086" max="15087" width="9.140625" style="558"/>
    <col min="15088" max="15088" width="9.28515625" style="558" bestFit="1" customWidth="1"/>
    <col min="15089" max="15089" width="14.7109375" style="558" customWidth="1"/>
    <col min="15090" max="15090" width="20.5703125" style="558" customWidth="1"/>
    <col min="15091" max="15091" width="15.85546875" style="558" customWidth="1"/>
    <col min="15092" max="15092" width="15.7109375" style="558" customWidth="1"/>
    <col min="15093" max="15093" width="14.85546875" style="558" customWidth="1"/>
    <col min="15094" max="15340" width="9.140625" style="558"/>
    <col min="15341" max="15341" width="68.28515625" style="558" customWidth="1"/>
    <col min="15342" max="15343" width="9.140625" style="558"/>
    <col min="15344" max="15344" width="9.28515625" style="558" bestFit="1" customWidth="1"/>
    <col min="15345" max="15345" width="14.7109375" style="558" customWidth="1"/>
    <col min="15346" max="15346" width="20.5703125" style="558" customWidth="1"/>
    <col min="15347" max="15347" width="15.85546875" style="558" customWidth="1"/>
    <col min="15348" max="15348" width="15.7109375" style="558" customWidth="1"/>
    <col min="15349" max="15349" width="14.85546875" style="558" customWidth="1"/>
    <col min="15350" max="15596" width="9.140625" style="558"/>
    <col min="15597" max="15597" width="68.28515625" style="558" customWidth="1"/>
    <col min="15598" max="15599" width="9.140625" style="558"/>
    <col min="15600" max="15600" width="9.28515625" style="558" bestFit="1" customWidth="1"/>
    <col min="15601" max="15601" width="14.7109375" style="558" customWidth="1"/>
    <col min="15602" max="15602" width="20.5703125" style="558" customWidth="1"/>
    <col min="15603" max="15603" width="15.85546875" style="558" customWidth="1"/>
    <col min="15604" max="15604" width="15.7109375" style="558" customWidth="1"/>
    <col min="15605" max="15605" width="14.85546875" style="558" customWidth="1"/>
    <col min="15606" max="15852" width="9.140625" style="558"/>
    <col min="15853" max="15853" width="68.28515625" style="558" customWidth="1"/>
    <col min="15854" max="15855" width="9.140625" style="558"/>
    <col min="15856" max="15856" width="9.28515625" style="558" bestFit="1" customWidth="1"/>
    <col min="15857" max="15857" width="14.7109375" style="558" customWidth="1"/>
    <col min="15858" max="15858" width="20.5703125" style="558" customWidth="1"/>
    <col min="15859" max="15859" width="15.85546875" style="558" customWidth="1"/>
    <col min="15860" max="15860" width="15.7109375" style="558" customWidth="1"/>
    <col min="15861" max="15861" width="14.85546875" style="558" customWidth="1"/>
    <col min="15862" max="16108" width="9.140625" style="558"/>
    <col min="16109" max="16109" width="68.28515625" style="558" customWidth="1"/>
    <col min="16110" max="16111" width="9.140625" style="558"/>
    <col min="16112" max="16112" width="9.28515625" style="558" bestFit="1" customWidth="1"/>
    <col min="16113" max="16113" width="14.7109375" style="558" customWidth="1"/>
    <col min="16114" max="16114" width="20.5703125" style="558" customWidth="1"/>
    <col min="16115" max="16115" width="15.85546875" style="558" customWidth="1"/>
    <col min="16116" max="16116" width="15.7109375" style="558" customWidth="1"/>
    <col min="16117" max="16117" width="14.85546875" style="558" customWidth="1"/>
    <col min="16118" max="16384" width="9.140625" style="558"/>
  </cols>
  <sheetData>
    <row r="1" spans="1:10" ht="15" customHeight="1" x14ac:dyDescent="0.25">
      <c r="A1" s="564"/>
      <c r="D1" s="568"/>
      <c r="E1" s="610"/>
      <c r="F1" s="610"/>
      <c r="G1" s="688" t="s">
        <v>730</v>
      </c>
      <c r="H1" s="688"/>
    </row>
    <row r="2" spans="1:10" ht="15" customHeight="1" x14ac:dyDescent="0.25">
      <c r="A2" s="564"/>
      <c r="D2" s="568"/>
      <c r="E2" s="610"/>
      <c r="F2" s="610"/>
      <c r="G2" s="610" t="s">
        <v>731</v>
      </c>
      <c r="H2" s="610"/>
    </row>
    <row r="3" spans="1:10" ht="15" customHeight="1" x14ac:dyDescent="0.25">
      <c r="A3" s="564"/>
      <c r="D3" s="568"/>
      <c r="E3" s="610"/>
      <c r="F3" s="610"/>
      <c r="G3" s="610"/>
      <c r="H3" s="610"/>
    </row>
    <row r="4" spans="1:10" ht="47.25" customHeight="1" x14ac:dyDescent="0.25">
      <c r="A4" s="564"/>
      <c r="B4" s="611" t="s">
        <v>797</v>
      </c>
      <c r="C4" s="612"/>
      <c r="D4" s="612"/>
      <c r="E4" s="612"/>
      <c r="F4" s="612"/>
      <c r="G4" s="612"/>
      <c r="H4" s="612"/>
    </row>
    <row r="5" spans="1:10" ht="15" customHeight="1" x14ac:dyDescent="0.25">
      <c r="A5" s="564"/>
    </row>
    <row r="6" spans="1:10" ht="16.5" thickBot="1" x14ac:dyDescent="0.3">
      <c r="A6" s="564"/>
      <c r="H6" s="560" t="s">
        <v>763</v>
      </c>
    </row>
    <row r="7" spans="1:10" s="561" customFormat="1" ht="15" customHeight="1" x14ac:dyDescent="0.25">
      <c r="A7" s="613" t="s">
        <v>741</v>
      </c>
      <c r="B7" s="615" t="s">
        <v>0</v>
      </c>
      <c r="C7" s="617" t="s">
        <v>776</v>
      </c>
      <c r="D7" s="618"/>
      <c r="E7" s="617" t="s">
        <v>781</v>
      </c>
      <c r="F7" s="619"/>
      <c r="G7" s="617" t="s">
        <v>798</v>
      </c>
      <c r="H7" s="619"/>
      <c r="J7" s="562"/>
    </row>
    <row r="8" spans="1:10" s="561" customFormat="1" ht="64.5" customHeight="1" thickBot="1" x14ac:dyDescent="0.3">
      <c r="A8" s="614"/>
      <c r="B8" s="616"/>
      <c r="C8" s="583" t="s">
        <v>5</v>
      </c>
      <c r="D8" s="583" t="s">
        <v>729</v>
      </c>
      <c r="E8" s="583" t="s">
        <v>5</v>
      </c>
      <c r="F8" s="583" t="s">
        <v>729</v>
      </c>
      <c r="G8" s="583" t="s">
        <v>5</v>
      </c>
      <c r="H8" s="584" t="s">
        <v>729</v>
      </c>
      <c r="J8" s="562"/>
    </row>
    <row r="9" spans="1:10" s="136" customFormat="1" ht="14.25" customHeight="1" thickBot="1" x14ac:dyDescent="0.3">
      <c r="A9" s="580">
        <v>1</v>
      </c>
      <c r="B9" s="581">
        <v>2</v>
      </c>
      <c r="C9" s="581">
        <v>3</v>
      </c>
      <c r="D9" s="581">
        <v>4</v>
      </c>
      <c r="E9" s="581">
        <v>5</v>
      </c>
      <c r="F9" s="581">
        <v>6</v>
      </c>
      <c r="G9" s="581">
        <v>7</v>
      </c>
      <c r="H9" s="582">
        <v>8</v>
      </c>
      <c r="J9" s="557"/>
    </row>
    <row r="10" spans="1:10" s="136" customFormat="1" ht="34.5" hidden="1" customHeight="1" x14ac:dyDescent="0.25">
      <c r="A10" s="569" t="s">
        <v>773</v>
      </c>
      <c r="B10" s="570" t="s">
        <v>774</v>
      </c>
      <c r="C10" s="571">
        <f>C11</f>
        <v>0</v>
      </c>
      <c r="D10" s="571">
        <f t="shared" ref="D10:H10" si="0">D11</f>
        <v>0</v>
      </c>
      <c r="E10" s="571">
        <f t="shared" si="0"/>
        <v>0</v>
      </c>
      <c r="F10" s="571">
        <f t="shared" si="0"/>
        <v>0</v>
      </c>
      <c r="G10" s="571">
        <f t="shared" si="0"/>
        <v>0</v>
      </c>
      <c r="H10" s="572">
        <f t="shared" si="0"/>
        <v>0</v>
      </c>
      <c r="J10" s="557"/>
    </row>
    <row r="11" spans="1:10" s="136" customFormat="1" ht="33" hidden="1" customHeight="1" x14ac:dyDescent="0.25">
      <c r="A11" s="576"/>
      <c r="B11" s="577" t="s">
        <v>761</v>
      </c>
      <c r="C11" s="578"/>
      <c r="D11" s="578"/>
      <c r="E11" s="578"/>
      <c r="F11" s="578"/>
      <c r="G11" s="578"/>
      <c r="H11" s="579"/>
      <c r="J11" s="557"/>
    </row>
    <row r="12" spans="1:10" ht="46.5" customHeight="1" x14ac:dyDescent="0.25">
      <c r="A12" s="605" t="s">
        <v>740</v>
      </c>
      <c r="B12" s="592" t="s">
        <v>802</v>
      </c>
      <c r="C12" s="599">
        <f t="shared" ref="C12:H12" si="1">SUM(C13:C15)</f>
        <v>202898</v>
      </c>
      <c r="D12" s="599">
        <f t="shared" si="1"/>
        <v>0</v>
      </c>
      <c r="E12" s="599">
        <f t="shared" si="1"/>
        <v>202728</v>
      </c>
      <c r="F12" s="599">
        <f t="shared" si="1"/>
        <v>0</v>
      </c>
      <c r="G12" s="599">
        <f t="shared" si="1"/>
        <v>202898</v>
      </c>
      <c r="H12" s="600">
        <f t="shared" si="1"/>
        <v>0</v>
      </c>
    </row>
    <row r="13" spans="1:10" ht="44.25" customHeight="1" x14ac:dyDescent="0.25">
      <c r="A13" s="563" t="s">
        <v>742</v>
      </c>
      <c r="B13" s="349" t="s">
        <v>779</v>
      </c>
      <c r="C13" s="324">
        <v>170</v>
      </c>
      <c r="D13" s="324">
        <v>0</v>
      </c>
      <c r="E13" s="324">
        <v>0</v>
      </c>
      <c r="F13" s="324">
        <v>0</v>
      </c>
      <c r="G13" s="324">
        <v>170</v>
      </c>
      <c r="H13" s="596">
        <v>0</v>
      </c>
    </row>
    <row r="14" spans="1:10" ht="36" hidden="1" customHeight="1" x14ac:dyDescent="0.25">
      <c r="A14" s="563" t="s">
        <v>743</v>
      </c>
      <c r="B14" s="392" t="s">
        <v>732</v>
      </c>
      <c r="C14" s="435"/>
      <c r="D14" s="435"/>
      <c r="E14" s="435"/>
      <c r="F14" s="435"/>
      <c r="G14" s="435"/>
      <c r="H14" s="585"/>
    </row>
    <row r="15" spans="1:10" ht="52.5" customHeight="1" x14ac:dyDescent="0.25">
      <c r="A15" s="565" t="s">
        <v>743</v>
      </c>
      <c r="B15" s="598" t="s">
        <v>765</v>
      </c>
      <c r="C15" s="324">
        <v>202728</v>
      </c>
      <c r="D15" s="324">
        <v>0</v>
      </c>
      <c r="E15" s="324">
        <v>202728</v>
      </c>
      <c r="F15" s="324">
        <v>0</v>
      </c>
      <c r="G15" s="324">
        <v>202728</v>
      </c>
      <c r="H15" s="596">
        <v>0</v>
      </c>
    </row>
    <row r="16" spans="1:10" ht="51.75" customHeight="1" x14ac:dyDescent="0.25">
      <c r="A16" s="566" t="s">
        <v>735</v>
      </c>
      <c r="B16" s="591" t="s">
        <v>801</v>
      </c>
      <c r="C16" s="338">
        <f>C17+C18+C19+C20+C21+C22</f>
        <v>310986.8</v>
      </c>
      <c r="D16" s="338">
        <f t="shared" ref="D16:H16" si="2">D17+D18+D19+D20+D21+D22</f>
        <v>26549.9</v>
      </c>
      <c r="E16" s="338">
        <f t="shared" si="2"/>
        <v>304176.2</v>
      </c>
      <c r="F16" s="338">
        <f t="shared" si="2"/>
        <v>36788.100000000006</v>
      </c>
      <c r="G16" s="338">
        <f t="shared" si="2"/>
        <v>310321.2</v>
      </c>
      <c r="H16" s="601">
        <f t="shared" si="2"/>
        <v>36788.100000000006</v>
      </c>
    </row>
    <row r="17" spans="1:10" ht="55.5" customHeight="1" x14ac:dyDescent="0.25">
      <c r="A17" s="563" t="s">
        <v>736</v>
      </c>
      <c r="B17" s="598" t="s">
        <v>811</v>
      </c>
      <c r="C17" s="324">
        <v>284540.09999999998</v>
      </c>
      <c r="D17" s="324">
        <v>0</v>
      </c>
      <c r="E17" s="324">
        <v>282395.09999999998</v>
      </c>
      <c r="F17" s="324">
        <v>0</v>
      </c>
      <c r="G17" s="324">
        <v>284540.09999999998</v>
      </c>
      <c r="H17" s="596">
        <v>0</v>
      </c>
    </row>
    <row r="18" spans="1:10" ht="47.25" customHeight="1" x14ac:dyDescent="0.25">
      <c r="A18" s="563" t="s">
        <v>737</v>
      </c>
      <c r="B18" s="604" t="s">
        <v>804</v>
      </c>
      <c r="C18" s="324">
        <v>17276.900000000001</v>
      </c>
      <c r="D18" s="324">
        <v>0</v>
      </c>
      <c r="E18" s="324">
        <v>17276.900000000001</v>
      </c>
      <c r="F18" s="324">
        <v>0</v>
      </c>
      <c r="G18" s="324">
        <v>17276.900000000001</v>
      </c>
      <c r="H18" s="596">
        <v>0</v>
      </c>
    </row>
    <row r="19" spans="1:10" ht="66" customHeight="1" x14ac:dyDescent="0.25">
      <c r="A19" s="563" t="s">
        <v>738</v>
      </c>
      <c r="B19" s="348" t="s">
        <v>794</v>
      </c>
      <c r="C19" s="324">
        <v>5324.4</v>
      </c>
      <c r="D19" s="324">
        <v>0</v>
      </c>
      <c r="E19" s="324">
        <v>120</v>
      </c>
      <c r="F19" s="324">
        <v>0</v>
      </c>
      <c r="G19" s="324">
        <v>4120</v>
      </c>
      <c r="H19" s="596">
        <v>0</v>
      </c>
    </row>
    <row r="20" spans="1:10" ht="53.25" customHeight="1" x14ac:dyDescent="0.25">
      <c r="A20" s="563" t="s">
        <v>739</v>
      </c>
      <c r="B20" s="597" t="s">
        <v>803</v>
      </c>
      <c r="C20" s="324">
        <v>1323.3</v>
      </c>
      <c r="D20" s="324">
        <v>25142.5</v>
      </c>
      <c r="E20" s="324">
        <v>1788.1</v>
      </c>
      <c r="F20" s="324">
        <v>33973.300000000003</v>
      </c>
      <c r="G20" s="324">
        <v>1788.1</v>
      </c>
      <c r="H20" s="596">
        <v>33973.300000000003</v>
      </c>
      <c r="J20" s="595"/>
    </row>
    <row r="21" spans="1:10" ht="52.9" customHeight="1" x14ac:dyDescent="0.25">
      <c r="A21" s="563" t="s">
        <v>778</v>
      </c>
      <c r="B21" s="597" t="s">
        <v>777</v>
      </c>
      <c r="C21" s="324">
        <v>74.099999999999994</v>
      </c>
      <c r="D21" s="324">
        <v>1407.4</v>
      </c>
      <c r="E21" s="324">
        <v>148.19999999999999</v>
      </c>
      <c r="F21" s="324">
        <v>2814.8</v>
      </c>
      <c r="G21" s="324">
        <v>148.19999999999999</v>
      </c>
      <c r="H21" s="596">
        <v>2814.8</v>
      </c>
    </row>
    <row r="22" spans="1:10" ht="40.5" customHeight="1" x14ac:dyDescent="0.25">
      <c r="A22" s="563" t="s">
        <v>795</v>
      </c>
      <c r="B22" s="348" t="s">
        <v>757</v>
      </c>
      <c r="C22" s="324">
        <f>C23</f>
        <v>2448</v>
      </c>
      <c r="D22" s="324">
        <v>0</v>
      </c>
      <c r="E22" s="324">
        <v>2447.9</v>
      </c>
      <c r="F22" s="324">
        <v>0</v>
      </c>
      <c r="G22" s="324">
        <v>2447.9</v>
      </c>
      <c r="H22" s="596">
        <v>0</v>
      </c>
    </row>
    <row r="23" spans="1:10" ht="79.5" customHeight="1" x14ac:dyDescent="0.25">
      <c r="A23" s="563" t="s">
        <v>805</v>
      </c>
      <c r="B23" s="449" t="s">
        <v>806</v>
      </c>
      <c r="C23" s="382">
        <v>2448</v>
      </c>
      <c r="D23" s="382">
        <v>2448</v>
      </c>
      <c r="E23" s="382">
        <v>2448</v>
      </c>
      <c r="F23" s="382">
        <v>2448</v>
      </c>
      <c r="G23" s="382">
        <v>2448</v>
      </c>
      <c r="H23" s="593">
        <v>2448</v>
      </c>
    </row>
    <row r="24" spans="1:10" ht="36.75" customHeight="1" x14ac:dyDescent="0.25">
      <c r="A24" s="566" t="s">
        <v>734</v>
      </c>
      <c r="B24" s="591" t="s">
        <v>808</v>
      </c>
      <c r="C24" s="338">
        <f>C25</f>
        <v>54.9</v>
      </c>
      <c r="D24" s="338">
        <f t="shared" ref="D24:H24" si="3">D25</f>
        <v>1041.3</v>
      </c>
      <c r="E24" s="338">
        <f t="shared" si="3"/>
        <v>77.599999999999994</v>
      </c>
      <c r="F24" s="338">
        <f t="shared" si="3"/>
        <v>1474.1</v>
      </c>
      <c r="G24" s="338">
        <f t="shared" si="3"/>
        <v>84.9</v>
      </c>
      <c r="H24" s="601">
        <f t="shared" si="3"/>
        <v>1612.3</v>
      </c>
    </row>
    <row r="25" spans="1:10" s="92" customFormat="1" ht="27.75" customHeight="1" x14ac:dyDescent="0.25">
      <c r="A25" s="565" t="s">
        <v>744</v>
      </c>
      <c r="B25" s="349" t="s">
        <v>762</v>
      </c>
      <c r="C25" s="324">
        <v>54.9</v>
      </c>
      <c r="D25" s="324">
        <v>1041.3</v>
      </c>
      <c r="E25" s="324">
        <v>77.599999999999994</v>
      </c>
      <c r="F25" s="324">
        <v>1474.1</v>
      </c>
      <c r="G25" s="324">
        <v>84.9</v>
      </c>
      <c r="H25" s="596">
        <v>1612.3</v>
      </c>
      <c r="J25" s="567"/>
    </row>
    <row r="26" spans="1:10" ht="55.5" customHeight="1" x14ac:dyDescent="0.25">
      <c r="A26" s="566" t="s">
        <v>769</v>
      </c>
      <c r="B26" s="589" t="s">
        <v>799</v>
      </c>
      <c r="C26" s="338">
        <f>SUM(C27)</f>
        <v>226.5</v>
      </c>
      <c r="D26" s="338">
        <f t="shared" ref="D26:H26" si="4">SUM(D27)</f>
        <v>0</v>
      </c>
      <c r="E26" s="338">
        <f t="shared" si="4"/>
        <v>226.7</v>
      </c>
      <c r="F26" s="338">
        <f t="shared" si="4"/>
        <v>0</v>
      </c>
      <c r="G26" s="338">
        <f t="shared" si="4"/>
        <v>226.7</v>
      </c>
      <c r="H26" s="601">
        <f t="shared" si="4"/>
        <v>0</v>
      </c>
    </row>
    <row r="27" spans="1:10" ht="38.25" customHeight="1" x14ac:dyDescent="0.25">
      <c r="A27" s="566"/>
      <c r="B27" s="398" t="s">
        <v>807</v>
      </c>
      <c r="C27" s="324">
        <f>50+44.2+88.3+44</f>
        <v>226.5</v>
      </c>
      <c r="D27" s="324">
        <v>0</v>
      </c>
      <c r="E27" s="324">
        <f>50+44.2+88.3+44.2</f>
        <v>226.7</v>
      </c>
      <c r="F27" s="324">
        <v>0</v>
      </c>
      <c r="G27" s="324">
        <f>50+44.2+88.3+44.2</f>
        <v>226.7</v>
      </c>
      <c r="H27" s="596">
        <v>0</v>
      </c>
    </row>
    <row r="28" spans="1:10" s="136" customFormat="1" ht="37.5" hidden="1" customHeight="1" x14ac:dyDescent="0.25">
      <c r="A28" s="566" t="s">
        <v>746</v>
      </c>
      <c r="B28" s="149" t="s">
        <v>766</v>
      </c>
      <c r="C28" s="148">
        <f>SUM(C29:C30)</f>
        <v>0</v>
      </c>
      <c r="D28" s="148">
        <f>SUM(D29:D31)</f>
        <v>0</v>
      </c>
      <c r="E28" s="148">
        <f>SUM(E29:E30)</f>
        <v>0</v>
      </c>
      <c r="F28" s="148">
        <f>SUM(F29:F31)</f>
        <v>0</v>
      </c>
      <c r="G28" s="148">
        <f>SUM(G29:G30)</f>
        <v>0</v>
      </c>
      <c r="H28" s="586">
        <f>SUM(H29:H31)</f>
        <v>0</v>
      </c>
      <c r="J28" s="557"/>
    </row>
    <row r="29" spans="1:10" s="136" customFormat="1" ht="31.5" hidden="1" x14ac:dyDescent="0.25">
      <c r="A29" s="563" t="s">
        <v>747</v>
      </c>
      <c r="B29" s="587" t="s">
        <v>761</v>
      </c>
      <c r="C29" s="435"/>
      <c r="D29" s="435"/>
      <c r="E29" s="435"/>
      <c r="F29" s="435"/>
      <c r="G29" s="435"/>
      <c r="H29" s="585"/>
      <c r="J29" s="557"/>
    </row>
    <row r="30" spans="1:10" s="136" customFormat="1" ht="127.5" hidden="1" customHeight="1" x14ac:dyDescent="0.25">
      <c r="A30" s="563" t="s">
        <v>748</v>
      </c>
      <c r="B30" s="587" t="s">
        <v>775</v>
      </c>
      <c r="C30" s="435"/>
      <c r="D30" s="435"/>
      <c r="E30" s="435"/>
      <c r="F30" s="435"/>
      <c r="G30" s="435"/>
      <c r="H30" s="585"/>
      <c r="J30" s="557"/>
    </row>
    <row r="31" spans="1:10" s="136" customFormat="1" ht="69.75" hidden="1" customHeight="1" x14ac:dyDescent="0.25">
      <c r="A31" s="563" t="s">
        <v>793</v>
      </c>
      <c r="B31" s="392" t="s">
        <v>764</v>
      </c>
      <c r="C31" s="435"/>
      <c r="D31" s="435"/>
      <c r="E31" s="588"/>
      <c r="F31" s="435"/>
      <c r="G31" s="588"/>
      <c r="H31" s="585"/>
      <c r="J31" s="557"/>
    </row>
    <row r="32" spans="1:10" s="136" customFormat="1" ht="39" customHeight="1" x14ac:dyDescent="0.25">
      <c r="A32" s="566" t="s">
        <v>796</v>
      </c>
      <c r="B32" s="369" t="s">
        <v>800</v>
      </c>
      <c r="C32" s="338">
        <f>SUM(C33+C34)</f>
        <v>59733.5</v>
      </c>
      <c r="D32" s="338">
        <f t="shared" ref="D32:H32" si="5">SUM(D33+D34)</f>
        <v>12050</v>
      </c>
      <c r="E32" s="338">
        <f t="shared" si="5"/>
        <v>59103.5</v>
      </c>
      <c r="F32" s="338">
        <f t="shared" si="5"/>
        <v>12050</v>
      </c>
      <c r="G32" s="338">
        <f t="shared" si="5"/>
        <v>59733.5</v>
      </c>
      <c r="H32" s="601">
        <f t="shared" si="5"/>
        <v>12100</v>
      </c>
      <c r="J32" s="557"/>
    </row>
    <row r="33" spans="1:12" s="136" customFormat="1" ht="43.5" customHeight="1" x14ac:dyDescent="0.25">
      <c r="A33" s="563" t="s">
        <v>791</v>
      </c>
      <c r="B33" s="602" t="s">
        <v>753</v>
      </c>
      <c r="C33" s="324">
        <v>55800.7</v>
      </c>
      <c r="D33" s="324"/>
      <c r="E33" s="324">
        <v>55170.7</v>
      </c>
      <c r="F33" s="324"/>
      <c r="G33" s="324">
        <v>55800.7</v>
      </c>
      <c r="H33" s="596"/>
      <c r="J33" s="557"/>
      <c r="L33" s="574"/>
    </row>
    <row r="34" spans="1:12" ht="53.25" customHeight="1" x14ac:dyDescent="0.25">
      <c r="A34" s="563" t="s">
        <v>792</v>
      </c>
      <c r="B34" s="353" t="s">
        <v>754</v>
      </c>
      <c r="C34" s="324">
        <f>SUM(C35+C36)</f>
        <v>3932.8</v>
      </c>
      <c r="D34" s="324">
        <f t="shared" ref="D34:H34" si="6">SUM(D35+D36)</f>
        <v>12050</v>
      </c>
      <c r="E34" s="324">
        <f t="shared" si="6"/>
        <v>3932.8</v>
      </c>
      <c r="F34" s="324">
        <f t="shared" si="6"/>
        <v>12050</v>
      </c>
      <c r="G34" s="324">
        <f t="shared" si="6"/>
        <v>3932.8</v>
      </c>
      <c r="H34" s="596">
        <f t="shared" si="6"/>
        <v>12100</v>
      </c>
    </row>
    <row r="35" spans="1:12" ht="24" customHeight="1" x14ac:dyDescent="0.25">
      <c r="A35" s="563"/>
      <c r="B35" s="594" t="s">
        <v>755</v>
      </c>
      <c r="C35" s="382">
        <v>883</v>
      </c>
      <c r="D35" s="382"/>
      <c r="E35" s="382">
        <v>883</v>
      </c>
      <c r="F35" s="382"/>
      <c r="G35" s="382">
        <v>883</v>
      </c>
      <c r="H35" s="603"/>
    </row>
    <row r="36" spans="1:12" ht="48" customHeight="1" x14ac:dyDescent="0.25">
      <c r="A36" s="563"/>
      <c r="B36" s="594" t="s">
        <v>767</v>
      </c>
      <c r="C36" s="382">
        <v>3049.8</v>
      </c>
      <c r="D36" s="382">
        <v>12050</v>
      </c>
      <c r="E36" s="382">
        <v>3049.8</v>
      </c>
      <c r="F36" s="382">
        <v>12050</v>
      </c>
      <c r="G36" s="382">
        <v>3049.8</v>
      </c>
      <c r="H36" s="593">
        <v>12100</v>
      </c>
    </row>
    <row r="37" spans="1:12" ht="39.75" customHeight="1" x14ac:dyDescent="0.25">
      <c r="A37" s="566" t="s">
        <v>782</v>
      </c>
      <c r="B37" s="590" t="s">
        <v>810</v>
      </c>
      <c r="C37" s="338">
        <f>C40+C43+C49+C50+C54</f>
        <v>570125.9</v>
      </c>
      <c r="D37" s="338">
        <f t="shared" ref="D37:H37" si="7">D40+D43+D49+D50+D54</f>
        <v>2401217.4000000004</v>
      </c>
      <c r="E37" s="338">
        <f t="shared" si="7"/>
        <v>466834.4</v>
      </c>
      <c r="F37" s="338">
        <f t="shared" si="7"/>
        <v>2519261.9000000004</v>
      </c>
      <c r="G37" s="338">
        <f t="shared" si="7"/>
        <v>526067.60000000009</v>
      </c>
      <c r="H37" s="601">
        <f t="shared" si="7"/>
        <v>2518619.4000000004</v>
      </c>
    </row>
    <row r="38" spans="1:12" ht="31.5" hidden="1" x14ac:dyDescent="0.25">
      <c r="A38" s="563" t="s">
        <v>783</v>
      </c>
      <c r="B38" s="349" t="s">
        <v>760</v>
      </c>
      <c r="C38" s="324"/>
      <c r="D38" s="324"/>
      <c r="E38" s="324"/>
      <c r="F38" s="324"/>
      <c r="G38" s="324"/>
      <c r="H38" s="596"/>
    </row>
    <row r="39" spans="1:12" ht="39.75" hidden="1" customHeight="1" x14ac:dyDescent="0.25">
      <c r="A39" s="563" t="s">
        <v>733</v>
      </c>
      <c r="B39" s="348" t="s">
        <v>750</v>
      </c>
      <c r="C39" s="324"/>
      <c r="D39" s="324"/>
      <c r="E39" s="324"/>
      <c r="F39" s="324"/>
      <c r="G39" s="324"/>
      <c r="H39" s="596"/>
    </row>
    <row r="40" spans="1:12" ht="31.5" x14ac:dyDescent="0.25">
      <c r="A40" s="563" t="s">
        <v>784</v>
      </c>
      <c r="B40" s="598" t="s">
        <v>789</v>
      </c>
      <c r="C40" s="324">
        <f>SUM(C41+C42)</f>
        <v>494180.4</v>
      </c>
      <c r="D40" s="324">
        <f t="shared" ref="D40" si="8">SUM(D41+D42)</f>
        <v>0</v>
      </c>
      <c r="E40" s="324">
        <f t="shared" ref="E40" si="9">SUM(E41+E42)</f>
        <v>454977.9</v>
      </c>
      <c r="F40" s="324">
        <f t="shared" ref="F40" si="10">SUM(F41+F42)</f>
        <v>0</v>
      </c>
      <c r="G40" s="324">
        <f t="shared" ref="G40" si="11">SUM(G41+G42)</f>
        <v>493956.2</v>
      </c>
      <c r="H40" s="596">
        <f t="shared" ref="H40" si="12">SUM(H41+H42)</f>
        <v>0</v>
      </c>
    </row>
    <row r="41" spans="1:12" ht="31.5" x14ac:dyDescent="0.25">
      <c r="A41" s="563"/>
      <c r="B41" s="602" t="s">
        <v>751</v>
      </c>
      <c r="C41" s="382">
        <v>235304.7</v>
      </c>
      <c r="D41" s="382"/>
      <c r="E41" s="382">
        <v>220707.20000000001</v>
      </c>
      <c r="F41" s="382"/>
      <c r="G41" s="382">
        <v>235080.5</v>
      </c>
      <c r="H41" s="603"/>
    </row>
    <row r="42" spans="1:12" ht="31.5" x14ac:dyDescent="0.25">
      <c r="A42" s="563"/>
      <c r="B42" s="602" t="s">
        <v>752</v>
      </c>
      <c r="C42" s="382">
        <v>258875.7</v>
      </c>
      <c r="D42" s="382"/>
      <c r="E42" s="382">
        <v>234270.7</v>
      </c>
      <c r="F42" s="382"/>
      <c r="G42" s="382">
        <v>258875.7</v>
      </c>
      <c r="H42" s="603"/>
    </row>
    <row r="43" spans="1:12" ht="47.25" x14ac:dyDescent="0.25">
      <c r="A43" s="563" t="s">
        <v>785</v>
      </c>
      <c r="B43" s="398" t="s">
        <v>749</v>
      </c>
      <c r="C43" s="324">
        <f>SUM(C44+C45+C46+C48+C47+C49)</f>
        <v>30310.199999999997</v>
      </c>
      <c r="D43" s="324">
        <f t="shared" ref="D43:H43" si="13">SUM(D44+D45+D46+D48+D47+D49)</f>
        <v>2369696.8000000003</v>
      </c>
      <c r="E43" s="324">
        <f t="shared" si="13"/>
        <v>8324.6</v>
      </c>
      <c r="F43" s="324">
        <f t="shared" si="13"/>
        <v>2487741.3000000003</v>
      </c>
      <c r="G43" s="324">
        <f t="shared" si="13"/>
        <v>8964.9</v>
      </c>
      <c r="H43" s="596">
        <f t="shared" si="13"/>
        <v>2487098.8000000003</v>
      </c>
    </row>
    <row r="44" spans="1:12" ht="82.5" customHeight="1" x14ac:dyDescent="0.25">
      <c r="A44" s="563"/>
      <c r="B44" s="594" t="s">
        <v>771</v>
      </c>
      <c r="C44" s="381"/>
      <c r="D44" s="382">
        <v>2105265.2999999998</v>
      </c>
      <c r="E44" s="382"/>
      <c r="F44" s="382">
        <v>2225075.1</v>
      </c>
      <c r="G44" s="382"/>
      <c r="H44" s="593">
        <v>2225075.1</v>
      </c>
    </row>
    <row r="45" spans="1:12" ht="56.25" customHeight="1" x14ac:dyDescent="0.25">
      <c r="A45" s="563"/>
      <c r="B45" s="606" t="s">
        <v>780</v>
      </c>
      <c r="C45" s="382"/>
      <c r="D45" s="382">
        <v>45622.1</v>
      </c>
      <c r="E45" s="382"/>
      <c r="F45" s="382">
        <v>45622.1</v>
      </c>
      <c r="G45" s="382"/>
      <c r="H45" s="593">
        <v>45622.1</v>
      </c>
    </row>
    <row r="46" spans="1:12" ht="98.25" customHeight="1" x14ac:dyDescent="0.25">
      <c r="A46" s="563"/>
      <c r="B46" s="449" t="s">
        <v>758</v>
      </c>
      <c r="C46" s="382"/>
      <c r="D46" s="382">
        <v>141356.20000000001</v>
      </c>
      <c r="E46" s="382"/>
      <c r="F46" s="382">
        <v>141356.20000000001</v>
      </c>
      <c r="G46" s="382"/>
      <c r="H46" s="593">
        <v>141356.20000000001</v>
      </c>
    </row>
    <row r="47" spans="1:12" ht="50.25" customHeight="1" x14ac:dyDescent="0.25">
      <c r="A47" s="563"/>
      <c r="B47" s="449" t="s">
        <v>772</v>
      </c>
      <c r="C47" s="382">
        <v>7868.4</v>
      </c>
      <c r="D47" s="382">
        <v>44300.2</v>
      </c>
      <c r="E47" s="382">
        <v>8324.6</v>
      </c>
      <c r="F47" s="382">
        <v>42534.9</v>
      </c>
      <c r="G47" s="382">
        <v>8964.9</v>
      </c>
      <c r="H47" s="593">
        <v>41892.400000000001</v>
      </c>
    </row>
    <row r="48" spans="1:12" ht="63" customHeight="1" x14ac:dyDescent="0.25">
      <c r="A48" s="563"/>
      <c r="B48" s="449" t="s">
        <v>759</v>
      </c>
      <c r="C48" s="382"/>
      <c r="D48" s="382">
        <v>33153</v>
      </c>
      <c r="E48" s="382"/>
      <c r="F48" s="382">
        <v>33153</v>
      </c>
      <c r="G48" s="382"/>
      <c r="H48" s="593">
        <v>33153</v>
      </c>
    </row>
    <row r="49" spans="1:8" ht="65.25" customHeight="1" x14ac:dyDescent="0.25">
      <c r="A49" s="563" t="s">
        <v>786</v>
      </c>
      <c r="B49" s="348" t="s">
        <v>790</v>
      </c>
      <c r="C49" s="324">
        <v>22441.8</v>
      </c>
      <c r="D49" s="324"/>
      <c r="E49" s="324">
        <v>0</v>
      </c>
      <c r="F49" s="324"/>
      <c r="G49" s="324">
        <v>0</v>
      </c>
      <c r="H49" s="596"/>
    </row>
    <row r="50" spans="1:8" ht="29.25" customHeight="1" x14ac:dyDescent="0.25">
      <c r="A50" s="563" t="s">
        <v>787</v>
      </c>
      <c r="B50" s="353" t="s">
        <v>745</v>
      </c>
      <c r="C50" s="324">
        <f>SUM(C51+C52+C53)</f>
        <v>11478.9</v>
      </c>
      <c r="D50" s="324">
        <f t="shared" ref="D50:H50" si="14">SUM(D51+D52+D53)</f>
        <v>31520.6</v>
      </c>
      <c r="E50" s="324">
        <f t="shared" si="14"/>
        <v>3531.9</v>
      </c>
      <c r="F50" s="324">
        <f t="shared" si="14"/>
        <v>31520.6</v>
      </c>
      <c r="G50" s="324">
        <f t="shared" si="14"/>
        <v>11431.9</v>
      </c>
      <c r="H50" s="596">
        <f t="shared" si="14"/>
        <v>31520.6</v>
      </c>
    </row>
    <row r="51" spans="1:8" ht="57" customHeight="1" x14ac:dyDescent="0.25">
      <c r="A51" s="563"/>
      <c r="B51" s="594" t="s">
        <v>756</v>
      </c>
      <c r="C51" s="382">
        <v>7947</v>
      </c>
      <c r="D51" s="382">
        <v>0</v>
      </c>
      <c r="E51" s="382"/>
      <c r="F51" s="382"/>
      <c r="G51" s="382">
        <v>7900</v>
      </c>
      <c r="H51" s="593"/>
    </row>
    <row r="52" spans="1:8" ht="82.5" customHeight="1" x14ac:dyDescent="0.25">
      <c r="A52" s="563"/>
      <c r="B52" s="594" t="s">
        <v>770</v>
      </c>
      <c r="C52" s="382">
        <v>3531.9</v>
      </c>
      <c r="D52" s="382">
        <v>14127.6</v>
      </c>
      <c r="E52" s="382">
        <v>3531.9</v>
      </c>
      <c r="F52" s="382">
        <v>14127.6</v>
      </c>
      <c r="G52" s="382">
        <v>3531.9</v>
      </c>
      <c r="H52" s="593">
        <v>14127.6</v>
      </c>
    </row>
    <row r="53" spans="1:8" ht="33.75" customHeight="1" x14ac:dyDescent="0.25">
      <c r="A53" s="563"/>
      <c r="B53" s="594" t="s">
        <v>768</v>
      </c>
      <c r="C53" s="382"/>
      <c r="D53" s="382">
        <v>17393</v>
      </c>
      <c r="E53" s="382"/>
      <c r="F53" s="382">
        <v>17393</v>
      </c>
      <c r="G53" s="382"/>
      <c r="H53" s="593">
        <v>17393</v>
      </c>
    </row>
    <row r="54" spans="1:8" ht="99" customHeight="1" x14ac:dyDescent="0.25">
      <c r="A54" s="563" t="s">
        <v>788</v>
      </c>
      <c r="B54" s="597" t="s">
        <v>809</v>
      </c>
      <c r="C54" s="382">
        <v>11714.6</v>
      </c>
      <c r="D54" s="382"/>
      <c r="E54" s="382">
        <v>0</v>
      </c>
      <c r="F54" s="382"/>
      <c r="G54" s="382">
        <v>11714.6</v>
      </c>
      <c r="H54" s="593"/>
    </row>
    <row r="55" spans="1:8" ht="33" customHeight="1" thickBot="1" x14ac:dyDescent="0.3">
      <c r="A55" s="573"/>
      <c r="B55" s="607" t="s">
        <v>421</v>
      </c>
      <c r="C55" s="608">
        <f>C10+C12+C16+C24+C26+C28+C32+C37</f>
        <v>1144025.6000000001</v>
      </c>
      <c r="D55" s="608">
        <f t="shared" ref="D55:H55" si="15">D10+D12+D16+D24+D26+D28+D32+D37</f>
        <v>2440858.6000000006</v>
      </c>
      <c r="E55" s="608">
        <f t="shared" si="15"/>
        <v>1033146.4</v>
      </c>
      <c r="F55" s="608">
        <f t="shared" si="15"/>
        <v>2569574.1000000006</v>
      </c>
      <c r="G55" s="608">
        <f t="shared" si="15"/>
        <v>1099331.9000000001</v>
      </c>
      <c r="H55" s="609">
        <f t="shared" si="15"/>
        <v>2569119.8000000003</v>
      </c>
    </row>
    <row r="58" spans="1:8" x14ac:dyDescent="0.25">
      <c r="C58" s="574"/>
      <c r="E58" s="575"/>
      <c r="G58" s="575"/>
    </row>
    <row r="59" spans="1:8" x14ac:dyDescent="0.25">
      <c r="C59" s="574"/>
      <c r="D59" s="574"/>
      <c r="E59" s="574"/>
      <c r="F59" s="574"/>
      <c r="G59" s="574"/>
      <c r="H59" s="574"/>
    </row>
  </sheetData>
  <mergeCells count="12">
    <mergeCell ref="A7:A8"/>
    <mergeCell ref="B7:B8"/>
    <mergeCell ref="C7:D7"/>
    <mergeCell ref="E7:F7"/>
    <mergeCell ref="G7:H7"/>
    <mergeCell ref="G3:H3"/>
    <mergeCell ref="B4:H4"/>
    <mergeCell ref="G1:H1"/>
    <mergeCell ref="E2:F2"/>
    <mergeCell ref="G2:H2"/>
    <mergeCell ref="E1:F1"/>
    <mergeCell ref="E3:F3"/>
  </mergeCells>
  <pageMargins left="0.70866141732283472" right="0" top="0.78740157480314965" bottom="0.39370078740157483" header="0.19685039370078741" footer="0.15748031496062992"/>
  <pageSetup paperSize="9"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8515625" style="34" hidden="1" customWidth="1"/>
    <col min="2" max="2" width="76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6.71093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8515625" style="8" customWidth="1"/>
    <col min="19" max="19" width="3.140625" style="1" hidden="1" customWidth="1"/>
    <col min="20" max="20" width="24.140625" style="1" customWidth="1"/>
    <col min="21" max="21" width="20" style="8" customWidth="1"/>
    <col min="22" max="22" width="19.7109375" style="8" hidden="1" customWidth="1"/>
    <col min="23" max="23" width="21.85546875" style="1" customWidth="1"/>
    <col min="24" max="24" width="20.42578125" style="1" customWidth="1"/>
    <col min="25" max="25" width="19.28515625" style="8" customWidth="1"/>
    <col min="26" max="26" width="21" style="1" customWidth="1"/>
    <col min="27" max="27" width="22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20"/>
      <c r="O1" s="620"/>
      <c r="P1" s="45"/>
      <c r="S1" s="620"/>
      <c r="T1" s="620"/>
      <c r="U1" s="45"/>
      <c r="W1" s="620"/>
      <c r="X1" s="620"/>
      <c r="Z1" s="620"/>
      <c r="AA1" s="620"/>
    </row>
    <row r="2" spans="1:30" ht="15" hidden="1" customHeight="1" x14ac:dyDescent="0.25">
      <c r="J2" s="277"/>
      <c r="N2" s="620"/>
      <c r="O2" s="620"/>
      <c r="P2" s="45"/>
      <c r="S2" s="620"/>
      <c r="T2" s="620"/>
      <c r="U2" s="45"/>
      <c r="W2" s="620"/>
      <c r="X2" s="620"/>
      <c r="Z2" s="620"/>
      <c r="AA2" s="620"/>
    </row>
    <row r="3" spans="1:30" ht="15" hidden="1" customHeight="1" x14ac:dyDescent="0.25">
      <c r="J3" s="277"/>
      <c r="N3" s="620"/>
      <c r="O3" s="620"/>
      <c r="P3" s="45"/>
      <c r="S3" s="620"/>
      <c r="T3" s="620"/>
      <c r="U3" s="45"/>
      <c r="W3" s="620"/>
      <c r="X3" s="620"/>
      <c r="Z3" s="620"/>
      <c r="AA3" s="620"/>
    </row>
    <row r="4" spans="1:30" ht="15" hidden="1" customHeight="1" x14ac:dyDescent="0.25">
      <c r="H4" s="5"/>
      <c r="I4" s="5"/>
      <c r="N4" s="620"/>
      <c r="O4" s="620"/>
      <c r="P4" s="620"/>
      <c r="Q4" s="620"/>
      <c r="R4" s="620"/>
      <c r="S4" s="620"/>
    </row>
    <row r="5" spans="1:30" ht="15" hidden="1" customHeight="1" x14ac:dyDescent="0.25"/>
    <row r="6" spans="1:30" ht="25.5" customHeight="1" x14ac:dyDescent="0.3">
      <c r="B6" s="624" t="s">
        <v>593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D6" s="6"/>
    </row>
    <row r="7" spans="1:30" x14ac:dyDescent="0.25">
      <c r="J7" s="35"/>
    </row>
    <row r="8" spans="1:30" s="8" customFormat="1" ht="15" customHeight="1" x14ac:dyDescent="0.25">
      <c r="A8" s="35"/>
      <c r="B8" s="625" t="s">
        <v>0</v>
      </c>
      <c r="C8" s="529"/>
      <c r="D8" s="628" t="s">
        <v>1</v>
      </c>
      <c r="E8" s="628" t="s">
        <v>2</v>
      </c>
      <c r="F8" s="628" t="s">
        <v>23</v>
      </c>
      <c r="G8" s="628" t="s">
        <v>3</v>
      </c>
      <c r="H8" s="621" t="s">
        <v>468</v>
      </c>
      <c r="I8" s="621" t="s">
        <v>469</v>
      </c>
      <c r="J8" s="634" t="s">
        <v>613</v>
      </c>
      <c r="K8" s="635" t="s">
        <v>4</v>
      </c>
      <c r="L8" s="636"/>
      <c r="M8" s="637" t="s">
        <v>470</v>
      </c>
      <c r="N8" s="639" t="s">
        <v>4</v>
      </c>
      <c r="O8" s="640"/>
      <c r="P8" s="630" t="s">
        <v>391</v>
      </c>
      <c r="Q8" s="637" t="s">
        <v>471</v>
      </c>
      <c r="R8" s="643" t="s">
        <v>440</v>
      </c>
      <c r="S8" s="646" t="s">
        <v>399</v>
      </c>
      <c r="T8" s="649" t="s">
        <v>397</v>
      </c>
      <c r="U8" s="630" t="s">
        <v>392</v>
      </c>
      <c r="V8" s="637" t="s">
        <v>451</v>
      </c>
      <c r="W8" s="643" t="s">
        <v>454</v>
      </c>
      <c r="X8" s="649" t="s">
        <v>455</v>
      </c>
      <c r="Y8" s="630" t="s">
        <v>441</v>
      </c>
      <c r="Z8" s="643" t="s">
        <v>456</v>
      </c>
      <c r="AA8" s="649" t="s">
        <v>457</v>
      </c>
      <c r="AB8" s="641" t="s">
        <v>27</v>
      </c>
    </row>
    <row r="9" spans="1:30" s="8" customFormat="1" ht="15" customHeight="1" x14ac:dyDescent="0.2">
      <c r="A9" s="35"/>
      <c r="B9" s="626"/>
      <c r="C9" s="530"/>
      <c r="D9" s="629"/>
      <c r="E9" s="629"/>
      <c r="F9" s="629"/>
      <c r="G9" s="629"/>
      <c r="H9" s="622"/>
      <c r="I9" s="622"/>
      <c r="J9" s="622"/>
      <c r="K9" s="633" t="s">
        <v>5</v>
      </c>
      <c r="L9" s="633" t="s">
        <v>26</v>
      </c>
      <c r="M9" s="638"/>
      <c r="N9" s="633" t="s">
        <v>5</v>
      </c>
      <c r="O9" s="633" t="s">
        <v>26</v>
      </c>
      <c r="P9" s="631"/>
      <c r="Q9" s="638"/>
      <c r="R9" s="644"/>
      <c r="S9" s="647"/>
      <c r="T9" s="650"/>
      <c r="U9" s="631"/>
      <c r="V9" s="638"/>
      <c r="W9" s="644"/>
      <c r="X9" s="650"/>
      <c r="Y9" s="631"/>
      <c r="Z9" s="644"/>
      <c r="AA9" s="650"/>
      <c r="AB9" s="642"/>
    </row>
    <row r="10" spans="1:30" s="8" customFormat="1" ht="15" customHeight="1" x14ac:dyDescent="0.2">
      <c r="A10" s="35"/>
      <c r="B10" s="626"/>
      <c r="C10" s="530"/>
      <c r="D10" s="629"/>
      <c r="E10" s="629"/>
      <c r="F10" s="629"/>
      <c r="G10" s="629"/>
      <c r="H10" s="622"/>
      <c r="I10" s="622"/>
      <c r="J10" s="622"/>
      <c r="K10" s="629"/>
      <c r="L10" s="629"/>
      <c r="M10" s="638"/>
      <c r="N10" s="629"/>
      <c r="O10" s="629"/>
      <c r="P10" s="631"/>
      <c r="Q10" s="638"/>
      <c r="R10" s="644"/>
      <c r="S10" s="647"/>
      <c r="T10" s="650"/>
      <c r="U10" s="631"/>
      <c r="V10" s="638"/>
      <c r="W10" s="644"/>
      <c r="X10" s="650"/>
      <c r="Y10" s="631"/>
      <c r="Z10" s="644"/>
      <c r="AA10" s="650"/>
      <c r="AB10" s="642"/>
    </row>
    <row r="11" spans="1:30" s="8" customFormat="1" ht="87" customHeight="1" x14ac:dyDescent="0.2">
      <c r="A11" s="35"/>
      <c r="B11" s="627"/>
      <c r="C11" s="530" t="s">
        <v>24</v>
      </c>
      <c r="D11" s="629"/>
      <c r="E11" s="629"/>
      <c r="F11" s="629"/>
      <c r="G11" s="629"/>
      <c r="H11" s="623"/>
      <c r="I11" s="623"/>
      <c r="J11" s="623"/>
      <c r="K11" s="629"/>
      <c r="L11" s="629"/>
      <c r="M11" s="638"/>
      <c r="N11" s="629"/>
      <c r="O11" s="629"/>
      <c r="P11" s="632"/>
      <c r="Q11" s="638"/>
      <c r="R11" s="645"/>
      <c r="S11" s="648"/>
      <c r="T11" s="651"/>
      <c r="U11" s="632"/>
      <c r="V11" s="638"/>
      <c r="W11" s="645"/>
      <c r="X11" s="651"/>
      <c r="Y11" s="632"/>
      <c r="Z11" s="645"/>
      <c r="AA11" s="651"/>
      <c r="AB11" s="642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5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5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54" t="s">
        <v>221</v>
      </c>
      <c r="C410" s="657" t="s">
        <v>24</v>
      </c>
      <c r="D410" s="660" t="s">
        <v>1</v>
      </c>
      <c r="E410" s="660" t="s">
        <v>2</v>
      </c>
      <c r="F410" s="660" t="s">
        <v>23</v>
      </c>
      <c r="G410" s="660" t="s">
        <v>3</v>
      </c>
      <c r="H410" s="676" t="s">
        <v>390</v>
      </c>
      <c r="I410" s="305"/>
      <c r="J410" s="281"/>
      <c r="K410" s="679" t="s">
        <v>4</v>
      </c>
      <c r="L410" s="680"/>
      <c r="M410" s="674" t="s">
        <v>336</v>
      </c>
      <c r="N410" s="684" t="s">
        <v>4</v>
      </c>
      <c r="O410" s="685"/>
      <c r="P410" s="671" t="s">
        <v>278</v>
      </c>
      <c r="Q410" s="674" t="s">
        <v>281</v>
      </c>
      <c r="R410" s="676" t="s">
        <v>390</v>
      </c>
      <c r="S410" s="679" t="s">
        <v>4</v>
      </c>
      <c r="T410" s="680"/>
      <c r="U410" s="132"/>
      <c r="V410" s="674" t="s">
        <v>280</v>
      </c>
      <c r="W410" s="662" t="s">
        <v>4</v>
      </c>
      <c r="X410" s="663"/>
      <c r="Y410" s="681" t="s">
        <v>279</v>
      </c>
      <c r="Z410" s="662" t="s">
        <v>4</v>
      </c>
      <c r="AA410" s="663"/>
      <c r="AB410" s="664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55"/>
      <c r="C411" s="658"/>
      <c r="D411" s="661"/>
      <c r="E411" s="661"/>
      <c r="F411" s="661"/>
      <c r="G411" s="661"/>
      <c r="H411" s="677"/>
      <c r="I411" s="534"/>
      <c r="J411" s="666" t="s">
        <v>329</v>
      </c>
      <c r="K411" s="669" t="s">
        <v>5</v>
      </c>
      <c r="L411" s="669" t="s">
        <v>26</v>
      </c>
      <c r="M411" s="675"/>
      <c r="N411" s="669" t="s">
        <v>5</v>
      </c>
      <c r="O411" s="669" t="s">
        <v>26</v>
      </c>
      <c r="P411" s="686"/>
      <c r="Q411" s="675"/>
      <c r="R411" s="677"/>
      <c r="S411" s="669" t="s">
        <v>5</v>
      </c>
      <c r="T411" s="669" t="s">
        <v>26</v>
      </c>
      <c r="U411" s="671" t="s">
        <v>329</v>
      </c>
      <c r="V411" s="675"/>
      <c r="W411" s="669" t="s">
        <v>5</v>
      </c>
      <c r="X411" s="669" t="s">
        <v>26</v>
      </c>
      <c r="Y411" s="682"/>
      <c r="Z411" s="669" t="s">
        <v>5</v>
      </c>
      <c r="AA411" s="669" t="s">
        <v>26</v>
      </c>
      <c r="AB411" s="665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55"/>
      <c r="C412" s="658"/>
      <c r="D412" s="661"/>
      <c r="E412" s="661"/>
      <c r="F412" s="661"/>
      <c r="G412" s="661"/>
      <c r="H412" s="677"/>
      <c r="I412" s="534"/>
      <c r="J412" s="667"/>
      <c r="K412" s="670"/>
      <c r="L412" s="670"/>
      <c r="M412" s="675"/>
      <c r="N412" s="670"/>
      <c r="O412" s="670"/>
      <c r="P412" s="686"/>
      <c r="Q412" s="675"/>
      <c r="R412" s="677"/>
      <c r="S412" s="670"/>
      <c r="T412" s="670"/>
      <c r="U412" s="672"/>
      <c r="V412" s="675"/>
      <c r="W412" s="670"/>
      <c r="X412" s="670"/>
      <c r="Y412" s="682"/>
      <c r="Z412" s="670"/>
      <c r="AA412" s="670"/>
      <c r="AB412" s="665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56"/>
      <c r="C413" s="659"/>
      <c r="D413" s="661"/>
      <c r="E413" s="661"/>
      <c r="F413" s="661"/>
      <c r="G413" s="661"/>
      <c r="H413" s="678"/>
      <c r="I413" s="535"/>
      <c r="J413" s="668"/>
      <c r="K413" s="670"/>
      <c r="L413" s="670"/>
      <c r="M413" s="675"/>
      <c r="N413" s="670"/>
      <c r="O413" s="670"/>
      <c r="P413" s="687"/>
      <c r="Q413" s="675"/>
      <c r="R413" s="678"/>
      <c r="S413" s="670"/>
      <c r="T413" s="670"/>
      <c r="U413" s="673"/>
      <c r="V413" s="675"/>
      <c r="W413" s="670"/>
      <c r="X413" s="670"/>
      <c r="Y413" s="682"/>
      <c r="Z413" s="670"/>
      <c r="AA413" s="670"/>
      <c r="AB413" s="665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75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83" t="s">
        <v>133</v>
      </c>
      <c r="C486" s="683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83" t="s">
        <v>137</v>
      </c>
      <c r="C490" s="683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83" t="s">
        <v>144</v>
      </c>
      <c r="C497" s="683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83" t="s">
        <v>150</v>
      </c>
      <c r="C503" s="683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83" t="s">
        <v>155</v>
      </c>
      <c r="C508" s="683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83" t="s">
        <v>157</v>
      </c>
      <c r="C510" s="683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83" t="s">
        <v>161</v>
      </c>
      <c r="C515" s="683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83" t="s">
        <v>166</v>
      </c>
      <c r="C520" s="683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83" t="s">
        <v>170</v>
      </c>
      <c r="C524" s="683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83" t="s">
        <v>173</v>
      </c>
      <c r="C527" s="683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8515625" style="34" hidden="1" customWidth="1"/>
    <col min="2" max="2" width="88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7.855468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17.7109375" style="8" customWidth="1"/>
    <col min="17" max="17" width="23" style="8" hidden="1" customWidth="1"/>
    <col min="18" max="18" width="19.28515625" style="8" customWidth="1"/>
    <col min="19" max="19" width="21.28515625" style="1" hidden="1" customWidth="1"/>
    <col min="20" max="20" width="18.5703125" style="1" customWidth="1"/>
    <col min="21" max="21" width="18" style="8" customWidth="1"/>
    <col min="22" max="22" width="19.7109375" style="8" hidden="1" customWidth="1"/>
    <col min="23" max="23" width="18.140625" style="1" customWidth="1"/>
    <col min="24" max="24" width="19.7109375" style="1" customWidth="1"/>
    <col min="25" max="25" width="18.28515625" style="8" customWidth="1"/>
    <col min="26" max="26" width="18.140625" style="1" customWidth="1"/>
    <col min="27" max="27" width="19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20"/>
      <c r="O1" s="620"/>
      <c r="P1" s="45"/>
      <c r="S1" s="620"/>
      <c r="T1" s="620"/>
      <c r="U1" s="45"/>
      <c r="W1" s="620"/>
      <c r="X1" s="620"/>
      <c r="Z1" s="620"/>
      <c r="AA1" s="620"/>
    </row>
    <row r="2" spans="1:30" ht="15" hidden="1" customHeight="1" x14ac:dyDescent="0.25">
      <c r="J2" s="277"/>
      <c r="N2" s="620"/>
      <c r="O2" s="620"/>
      <c r="P2" s="45"/>
      <c r="S2" s="620"/>
      <c r="T2" s="620"/>
      <c r="U2" s="45"/>
      <c r="W2" s="620"/>
      <c r="X2" s="620"/>
      <c r="Z2" s="620"/>
      <c r="AA2" s="620"/>
    </row>
    <row r="3" spans="1:30" ht="15" hidden="1" customHeight="1" x14ac:dyDescent="0.25">
      <c r="J3" s="277"/>
      <c r="N3" s="620"/>
      <c r="O3" s="620"/>
      <c r="P3" s="45"/>
      <c r="S3" s="620"/>
      <c r="T3" s="620"/>
      <c r="U3" s="45"/>
      <c r="W3" s="620"/>
      <c r="X3" s="620"/>
      <c r="Z3" s="620"/>
      <c r="AA3" s="620"/>
    </row>
    <row r="4" spans="1:30" ht="15" hidden="1" customHeight="1" x14ac:dyDescent="0.25">
      <c r="H4" s="5"/>
      <c r="I4" s="5"/>
      <c r="N4" s="620"/>
      <c r="O4" s="620"/>
      <c r="P4" s="620"/>
      <c r="Q4" s="620"/>
      <c r="R4" s="620"/>
      <c r="S4" s="620"/>
    </row>
    <row r="5" spans="1:30" ht="15" hidden="1" customHeight="1" x14ac:dyDescent="0.25"/>
    <row r="6" spans="1:30" ht="25.5" customHeight="1" x14ac:dyDescent="0.3">
      <c r="B6" s="624" t="s">
        <v>593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25" t="s">
        <v>0</v>
      </c>
      <c r="C8" s="529"/>
      <c r="D8" s="628" t="s">
        <v>1</v>
      </c>
      <c r="E8" s="628" t="s">
        <v>2</v>
      </c>
      <c r="F8" s="628" t="s">
        <v>23</v>
      </c>
      <c r="G8" s="628" t="s">
        <v>3</v>
      </c>
      <c r="H8" s="621" t="s">
        <v>468</v>
      </c>
      <c r="I8" s="621" t="s">
        <v>469</v>
      </c>
      <c r="J8" s="634" t="s">
        <v>613</v>
      </c>
      <c r="K8" s="635" t="s">
        <v>4</v>
      </c>
      <c r="L8" s="636"/>
      <c r="M8" s="637" t="s">
        <v>470</v>
      </c>
      <c r="N8" s="639" t="s">
        <v>4</v>
      </c>
      <c r="O8" s="640"/>
      <c r="P8" s="630" t="s">
        <v>391</v>
      </c>
      <c r="Q8" s="637" t="s">
        <v>471</v>
      </c>
      <c r="R8" s="643" t="s">
        <v>440</v>
      </c>
      <c r="S8" s="646" t="s">
        <v>399</v>
      </c>
      <c r="T8" s="649" t="s">
        <v>397</v>
      </c>
      <c r="U8" s="630" t="s">
        <v>392</v>
      </c>
      <c r="V8" s="637" t="s">
        <v>451</v>
      </c>
      <c r="W8" s="643" t="s">
        <v>454</v>
      </c>
      <c r="X8" s="649" t="s">
        <v>455</v>
      </c>
      <c r="Y8" s="630" t="s">
        <v>441</v>
      </c>
      <c r="Z8" s="643" t="s">
        <v>456</v>
      </c>
      <c r="AA8" s="649" t="s">
        <v>457</v>
      </c>
      <c r="AB8" s="641" t="s">
        <v>27</v>
      </c>
    </row>
    <row r="9" spans="1:30" s="8" customFormat="1" ht="15" customHeight="1" x14ac:dyDescent="0.2">
      <c r="A9" s="35"/>
      <c r="B9" s="626"/>
      <c r="C9" s="530"/>
      <c r="D9" s="629"/>
      <c r="E9" s="629"/>
      <c r="F9" s="629"/>
      <c r="G9" s="629"/>
      <c r="H9" s="622"/>
      <c r="I9" s="622"/>
      <c r="J9" s="622"/>
      <c r="K9" s="633" t="s">
        <v>5</v>
      </c>
      <c r="L9" s="633" t="s">
        <v>26</v>
      </c>
      <c r="M9" s="638"/>
      <c r="N9" s="633" t="s">
        <v>5</v>
      </c>
      <c r="O9" s="633" t="s">
        <v>26</v>
      </c>
      <c r="P9" s="631"/>
      <c r="Q9" s="638"/>
      <c r="R9" s="644"/>
      <c r="S9" s="647"/>
      <c r="T9" s="650"/>
      <c r="U9" s="631"/>
      <c r="V9" s="638"/>
      <c r="W9" s="644"/>
      <c r="X9" s="650"/>
      <c r="Y9" s="631"/>
      <c r="Z9" s="644"/>
      <c r="AA9" s="650"/>
      <c r="AB9" s="642"/>
    </row>
    <row r="10" spans="1:30" s="8" customFormat="1" ht="15" customHeight="1" x14ac:dyDescent="0.2">
      <c r="A10" s="35"/>
      <c r="B10" s="626"/>
      <c r="C10" s="530"/>
      <c r="D10" s="629"/>
      <c r="E10" s="629"/>
      <c r="F10" s="629"/>
      <c r="G10" s="629"/>
      <c r="H10" s="622"/>
      <c r="I10" s="622"/>
      <c r="J10" s="622"/>
      <c r="K10" s="629"/>
      <c r="L10" s="629"/>
      <c r="M10" s="638"/>
      <c r="N10" s="629"/>
      <c r="O10" s="629"/>
      <c r="P10" s="631"/>
      <c r="Q10" s="638"/>
      <c r="R10" s="644"/>
      <c r="S10" s="647"/>
      <c r="T10" s="650"/>
      <c r="U10" s="631"/>
      <c r="V10" s="638"/>
      <c r="W10" s="644"/>
      <c r="X10" s="650"/>
      <c r="Y10" s="631"/>
      <c r="Z10" s="644"/>
      <c r="AA10" s="650"/>
      <c r="AB10" s="642"/>
    </row>
    <row r="11" spans="1:30" s="8" customFormat="1" ht="87" customHeight="1" x14ac:dyDescent="0.2">
      <c r="A11" s="35"/>
      <c r="B11" s="627"/>
      <c r="C11" s="530" t="s">
        <v>24</v>
      </c>
      <c r="D11" s="629"/>
      <c r="E11" s="629"/>
      <c r="F11" s="629"/>
      <c r="G11" s="629"/>
      <c r="H11" s="623"/>
      <c r="I11" s="623"/>
      <c r="J11" s="623"/>
      <c r="K11" s="629"/>
      <c r="L11" s="629"/>
      <c r="M11" s="638"/>
      <c r="N11" s="629"/>
      <c r="O11" s="629"/>
      <c r="P11" s="632"/>
      <c r="Q11" s="638"/>
      <c r="R11" s="645"/>
      <c r="S11" s="648"/>
      <c r="T11" s="651"/>
      <c r="U11" s="632"/>
      <c r="V11" s="638"/>
      <c r="W11" s="645"/>
      <c r="X11" s="651"/>
      <c r="Y11" s="632"/>
      <c r="Z11" s="645"/>
      <c r="AA11" s="651"/>
      <c r="AB11" s="642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5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5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54" t="s">
        <v>221</v>
      </c>
      <c r="C410" s="657" t="s">
        <v>24</v>
      </c>
      <c r="D410" s="660" t="s">
        <v>1</v>
      </c>
      <c r="E410" s="660" t="s">
        <v>2</v>
      </c>
      <c r="F410" s="660" t="s">
        <v>23</v>
      </c>
      <c r="G410" s="660" t="s">
        <v>3</v>
      </c>
      <c r="H410" s="676" t="s">
        <v>390</v>
      </c>
      <c r="I410" s="305"/>
      <c r="J410" s="281"/>
      <c r="K410" s="679" t="s">
        <v>4</v>
      </c>
      <c r="L410" s="680"/>
      <c r="M410" s="674" t="s">
        <v>336</v>
      </c>
      <c r="N410" s="684" t="s">
        <v>4</v>
      </c>
      <c r="O410" s="685"/>
      <c r="P410" s="671" t="s">
        <v>278</v>
      </c>
      <c r="Q410" s="674" t="s">
        <v>281</v>
      </c>
      <c r="R410" s="676" t="s">
        <v>390</v>
      </c>
      <c r="S410" s="679" t="s">
        <v>4</v>
      </c>
      <c r="T410" s="680"/>
      <c r="U410" s="132"/>
      <c r="V410" s="674" t="s">
        <v>280</v>
      </c>
      <c r="W410" s="662" t="s">
        <v>4</v>
      </c>
      <c r="X410" s="663"/>
      <c r="Y410" s="681" t="s">
        <v>279</v>
      </c>
      <c r="Z410" s="662" t="s">
        <v>4</v>
      </c>
      <c r="AA410" s="663"/>
      <c r="AB410" s="664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55"/>
      <c r="C411" s="658"/>
      <c r="D411" s="661"/>
      <c r="E411" s="661"/>
      <c r="F411" s="661"/>
      <c r="G411" s="661"/>
      <c r="H411" s="677"/>
      <c r="I411" s="534"/>
      <c r="J411" s="666" t="s">
        <v>329</v>
      </c>
      <c r="K411" s="669" t="s">
        <v>5</v>
      </c>
      <c r="L411" s="669" t="s">
        <v>26</v>
      </c>
      <c r="M411" s="675"/>
      <c r="N411" s="669" t="s">
        <v>5</v>
      </c>
      <c r="O411" s="669" t="s">
        <v>26</v>
      </c>
      <c r="P411" s="686"/>
      <c r="Q411" s="675"/>
      <c r="R411" s="677"/>
      <c r="S411" s="669" t="s">
        <v>5</v>
      </c>
      <c r="T411" s="669" t="s">
        <v>26</v>
      </c>
      <c r="U411" s="671" t="s">
        <v>329</v>
      </c>
      <c r="V411" s="675"/>
      <c r="W411" s="669" t="s">
        <v>5</v>
      </c>
      <c r="X411" s="669" t="s">
        <v>26</v>
      </c>
      <c r="Y411" s="682"/>
      <c r="Z411" s="669" t="s">
        <v>5</v>
      </c>
      <c r="AA411" s="669" t="s">
        <v>26</v>
      </c>
      <c r="AB411" s="665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55"/>
      <c r="C412" s="658"/>
      <c r="D412" s="661"/>
      <c r="E412" s="661"/>
      <c r="F412" s="661"/>
      <c r="G412" s="661"/>
      <c r="H412" s="677"/>
      <c r="I412" s="534"/>
      <c r="J412" s="667"/>
      <c r="K412" s="670"/>
      <c r="L412" s="670"/>
      <c r="M412" s="675"/>
      <c r="N412" s="670"/>
      <c r="O412" s="670"/>
      <c r="P412" s="686"/>
      <c r="Q412" s="675"/>
      <c r="R412" s="677"/>
      <c r="S412" s="670"/>
      <c r="T412" s="670"/>
      <c r="U412" s="672"/>
      <c r="V412" s="675"/>
      <c r="W412" s="670"/>
      <c r="X412" s="670"/>
      <c r="Y412" s="682"/>
      <c r="Z412" s="670"/>
      <c r="AA412" s="670"/>
      <c r="AB412" s="665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56"/>
      <c r="C413" s="659"/>
      <c r="D413" s="661"/>
      <c r="E413" s="661"/>
      <c r="F413" s="661"/>
      <c r="G413" s="661"/>
      <c r="H413" s="678"/>
      <c r="I413" s="535"/>
      <c r="J413" s="668"/>
      <c r="K413" s="670"/>
      <c r="L413" s="670"/>
      <c r="M413" s="675"/>
      <c r="N413" s="670"/>
      <c r="O413" s="670"/>
      <c r="P413" s="687"/>
      <c r="Q413" s="675"/>
      <c r="R413" s="678"/>
      <c r="S413" s="670"/>
      <c r="T413" s="670"/>
      <c r="U413" s="673"/>
      <c r="V413" s="675"/>
      <c r="W413" s="670"/>
      <c r="X413" s="670"/>
      <c r="Y413" s="682"/>
      <c r="Z413" s="670"/>
      <c r="AA413" s="670"/>
      <c r="AB413" s="665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83" t="s">
        <v>133</v>
      </c>
      <c r="C486" s="683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83" t="s">
        <v>137</v>
      </c>
      <c r="C490" s="683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83" t="s">
        <v>144</v>
      </c>
      <c r="C497" s="683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83" t="s">
        <v>150</v>
      </c>
      <c r="C503" s="683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83" t="s">
        <v>155</v>
      </c>
      <c r="C508" s="683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83" t="s">
        <v>157</v>
      </c>
      <c r="C510" s="683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83" t="s">
        <v>161</v>
      </c>
      <c r="C515" s="683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83" t="s">
        <v>166</v>
      </c>
      <c r="C520" s="683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83" t="s">
        <v>170</v>
      </c>
      <c r="C524" s="683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83" t="s">
        <v>173</v>
      </c>
      <c r="C527" s="683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8515625" style="34" hidden="1" customWidth="1"/>
    <col min="2" max="2" width="94.710937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23.425781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6.5703125" style="8" customWidth="1"/>
    <col min="17" max="17" width="23" style="8" hidden="1" customWidth="1"/>
    <col min="18" max="18" width="27" style="8" customWidth="1"/>
    <col min="19" max="19" width="21.28515625" style="1" hidden="1" customWidth="1"/>
    <col min="20" max="20" width="24.42578125" style="1" customWidth="1"/>
    <col min="21" max="21" width="22.42578125" style="8" customWidth="1"/>
    <col min="22" max="22" width="19.7109375" style="8" hidden="1" customWidth="1"/>
    <col min="23" max="23" width="23.7109375" style="1" customWidth="1"/>
    <col min="24" max="24" width="24.85546875" style="1" customWidth="1"/>
    <col min="25" max="25" width="21.5703125" style="8" customWidth="1"/>
    <col min="26" max="26" width="23.140625" style="1" customWidth="1"/>
    <col min="27" max="27" width="23.710937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20"/>
      <c r="O1" s="620"/>
      <c r="P1" s="45"/>
      <c r="S1" s="620"/>
      <c r="T1" s="620"/>
      <c r="U1" s="45"/>
      <c r="W1" s="620"/>
      <c r="X1" s="620"/>
      <c r="Z1" s="620"/>
      <c r="AA1" s="620"/>
    </row>
    <row r="2" spans="1:30" ht="15" hidden="1" customHeight="1" x14ac:dyDescent="0.25">
      <c r="J2" s="277"/>
      <c r="N2" s="620"/>
      <c r="O2" s="620"/>
      <c r="P2" s="45"/>
      <c r="S2" s="620"/>
      <c r="T2" s="620"/>
      <c r="U2" s="45"/>
      <c r="W2" s="620"/>
      <c r="X2" s="620"/>
      <c r="Z2" s="620"/>
      <c r="AA2" s="620"/>
    </row>
    <row r="3" spans="1:30" ht="15" hidden="1" customHeight="1" x14ac:dyDescent="0.25">
      <c r="J3" s="277"/>
      <c r="N3" s="620"/>
      <c r="O3" s="620"/>
      <c r="P3" s="45"/>
      <c r="S3" s="620"/>
      <c r="T3" s="620"/>
      <c r="U3" s="45"/>
      <c r="W3" s="620"/>
      <c r="X3" s="620"/>
      <c r="Z3" s="620"/>
      <c r="AA3" s="620"/>
    </row>
    <row r="4" spans="1:30" ht="15" hidden="1" customHeight="1" x14ac:dyDescent="0.25">
      <c r="H4" s="5"/>
      <c r="I4" s="5"/>
      <c r="N4" s="620"/>
      <c r="O4" s="620"/>
      <c r="P4" s="620"/>
      <c r="Q4" s="620"/>
      <c r="R4" s="620"/>
      <c r="S4" s="620"/>
    </row>
    <row r="5" spans="1:30" ht="15" hidden="1" customHeight="1" x14ac:dyDescent="0.25"/>
    <row r="6" spans="1:30" ht="25.5" customHeight="1" x14ac:dyDescent="0.3">
      <c r="B6" s="624" t="s">
        <v>593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D6" s="6"/>
    </row>
    <row r="7" spans="1:30" x14ac:dyDescent="0.25">
      <c r="J7" s="35"/>
    </row>
    <row r="8" spans="1:30" s="8" customFormat="1" ht="15" customHeight="1" x14ac:dyDescent="0.25">
      <c r="A8" s="35"/>
      <c r="B8" s="625" t="s">
        <v>0</v>
      </c>
      <c r="C8" s="539"/>
      <c r="D8" s="628" t="s">
        <v>1</v>
      </c>
      <c r="E8" s="628" t="s">
        <v>2</v>
      </c>
      <c r="F8" s="628" t="s">
        <v>23</v>
      </c>
      <c r="G8" s="628" t="s">
        <v>3</v>
      </c>
      <c r="H8" s="621" t="s">
        <v>468</v>
      </c>
      <c r="I8" s="621" t="s">
        <v>469</v>
      </c>
      <c r="J8" s="634" t="s">
        <v>613</v>
      </c>
      <c r="K8" s="635" t="s">
        <v>4</v>
      </c>
      <c r="L8" s="636"/>
      <c r="M8" s="637" t="s">
        <v>470</v>
      </c>
      <c r="N8" s="639" t="s">
        <v>4</v>
      </c>
      <c r="O8" s="640"/>
      <c r="P8" s="630" t="s">
        <v>391</v>
      </c>
      <c r="Q8" s="637" t="s">
        <v>471</v>
      </c>
      <c r="R8" s="643" t="s">
        <v>440</v>
      </c>
      <c r="S8" s="646" t="s">
        <v>399</v>
      </c>
      <c r="T8" s="649" t="s">
        <v>397</v>
      </c>
      <c r="U8" s="630" t="s">
        <v>392</v>
      </c>
      <c r="V8" s="637" t="s">
        <v>451</v>
      </c>
      <c r="W8" s="643" t="s">
        <v>454</v>
      </c>
      <c r="X8" s="649" t="s">
        <v>455</v>
      </c>
      <c r="Y8" s="630" t="s">
        <v>441</v>
      </c>
      <c r="Z8" s="643" t="s">
        <v>456</v>
      </c>
      <c r="AA8" s="649" t="s">
        <v>457</v>
      </c>
      <c r="AB8" s="641" t="s">
        <v>27</v>
      </c>
    </row>
    <row r="9" spans="1:30" s="8" customFormat="1" ht="15" customHeight="1" x14ac:dyDescent="0.2">
      <c r="A9" s="35"/>
      <c r="B9" s="626"/>
      <c r="C9" s="540"/>
      <c r="D9" s="629"/>
      <c r="E9" s="629"/>
      <c r="F9" s="629"/>
      <c r="G9" s="629"/>
      <c r="H9" s="622"/>
      <c r="I9" s="622"/>
      <c r="J9" s="622"/>
      <c r="K9" s="633" t="s">
        <v>5</v>
      </c>
      <c r="L9" s="633" t="s">
        <v>26</v>
      </c>
      <c r="M9" s="638"/>
      <c r="N9" s="633" t="s">
        <v>5</v>
      </c>
      <c r="O9" s="633" t="s">
        <v>26</v>
      </c>
      <c r="P9" s="631"/>
      <c r="Q9" s="638"/>
      <c r="R9" s="644"/>
      <c r="S9" s="647"/>
      <c r="T9" s="650"/>
      <c r="U9" s="631"/>
      <c r="V9" s="638"/>
      <c r="W9" s="644"/>
      <c r="X9" s="650"/>
      <c r="Y9" s="631"/>
      <c r="Z9" s="644"/>
      <c r="AA9" s="650"/>
      <c r="AB9" s="642"/>
    </row>
    <row r="10" spans="1:30" s="8" customFormat="1" ht="15" customHeight="1" x14ac:dyDescent="0.2">
      <c r="A10" s="35"/>
      <c r="B10" s="626"/>
      <c r="C10" s="540"/>
      <c r="D10" s="629"/>
      <c r="E10" s="629"/>
      <c r="F10" s="629"/>
      <c r="G10" s="629"/>
      <c r="H10" s="622"/>
      <c r="I10" s="622"/>
      <c r="J10" s="622"/>
      <c r="K10" s="629"/>
      <c r="L10" s="629"/>
      <c r="M10" s="638"/>
      <c r="N10" s="629"/>
      <c r="O10" s="629"/>
      <c r="P10" s="631"/>
      <c r="Q10" s="638"/>
      <c r="R10" s="644"/>
      <c r="S10" s="647"/>
      <c r="T10" s="650"/>
      <c r="U10" s="631"/>
      <c r="V10" s="638"/>
      <c r="W10" s="644"/>
      <c r="X10" s="650"/>
      <c r="Y10" s="631"/>
      <c r="Z10" s="644"/>
      <c r="AA10" s="650"/>
      <c r="AB10" s="642"/>
    </row>
    <row r="11" spans="1:30" s="8" customFormat="1" ht="87" customHeight="1" x14ac:dyDescent="0.2">
      <c r="A11" s="35"/>
      <c r="B11" s="627"/>
      <c r="C11" s="540" t="s">
        <v>24</v>
      </c>
      <c r="D11" s="629"/>
      <c r="E11" s="629"/>
      <c r="F11" s="629"/>
      <c r="G11" s="629"/>
      <c r="H11" s="623"/>
      <c r="I11" s="623"/>
      <c r="J11" s="623"/>
      <c r="K11" s="629"/>
      <c r="L11" s="629"/>
      <c r="M11" s="638"/>
      <c r="N11" s="629"/>
      <c r="O11" s="629"/>
      <c r="P11" s="632"/>
      <c r="Q11" s="638"/>
      <c r="R11" s="645"/>
      <c r="S11" s="648"/>
      <c r="T11" s="651"/>
      <c r="U11" s="632"/>
      <c r="V11" s="638"/>
      <c r="W11" s="645"/>
      <c r="X11" s="651"/>
      <c r="Y11" s="632"/>
      <c r="Z11" s="645"/>
      <c r="AA11" s="651"/>
      <c r="AB11" s="642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5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5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54" t="s">
        <v>221</v>
      </c>
      <c r="C410" s="657" t="s">
        <v>24</v>
      </c>
      <c r="D410" s="660" t="s">
        <v>1</v>
      </c>
      <c r="E410" s="660" t="s">
        <v>2</v>
      </c>
      <c r="F410" s="660" t="s">
        <v>23</v>
      </c>
      <c r="G410" s="660" t="s">
        <v>3</v>
      </c>
      <c r="H410" s="676" t="s">
        <v>390</v>
      </c>
      <c r="I410" s="305"/>
      <c r="J410" s="281"/>
      <c r="K410" s="679" t="s">
        <v>4</v>
      </c>
      <c r="L410" s="680"/>
      <c r="M410" s="674" t="s">
        <v>336</v>
      </c>
      <c r="N410" s="684" t="s">
        <v>4</v>
      </c>
      <c r="O410" s="685"/>
      <c r="P410" s="671" t="s">
        <v>278</v>
      </c>
      <c r="Q410" s="674" t="s">
        <v>281</v>
      </c>
      <c r="R410" s="676" t="s">
        <v>390</v>
      </c>
      <c r="S410" s="679" t="s">
        <v>4</v>
      </c>
      <c r="T410" s="680"/>
      <c r="U410" s="132"/>
      <c r="V410" s="674" t="s">
        <v>280</v>
      </c>
      <c r="W410" s="662" t="s">
        <v>4</v>
      </c>
      <c r="X410" s="663"/>
      <c r="Y410" s="681" t="s">
        <v>279</v>
      </c>
      <c r="Z410" s="662" t="s">
        <v>4</v>
      </c>
      <c r="AA410" s="663"/>
      <c r="AB410" s="664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55"/>
      <c r="C411" s="658"/>
      <c r="D411" s="661"/>
      <c r="E411" s="661"/>
      <c r="F411" s="661"/>
      <c r="G411" s="661"/>
      <c r="H411" s="677"/>
      <c r="I411" s="544"/>
      <c r="J411" s="666" t="s">
        <v>329</v>
      </c>
      <c r="K411" s="669" t="s">
        <v>5</v>
      </c>
      <c r="L411" s="669" t="s">
        <v>26</v>
      </c>
      <c r="M411" s="675"/>
      <c r="N411" s="669" t="s">
        <v>5</v>
      </c>
      <c r="O411" s="669" t="s">
        <v>26</v>
      </c>
      <c r="P411" s="686"/>
      <c r="Q411" s="675"/>
      <c r="R411" s="677"/>
      <c r="S411" s="669" t="s">
        <v>5</v>
      </c>
      <c r="T411" s="669" t="s">
        <v>26</v>
      </c>
      <c r="U411" s="671" t="s">
        <v>329</v>
      </c>
      <c r="V411" s="675"/>
      <c r="W411" s="669" t="s">
        <v>5</v>
      </c>
      <c r="X411" s="669" t="s">
        <v>26</v>
      </c>
      <c r="Y411" s="682"/>
      <c r="Z411" s="669" t="s">
        <v>5</v>
      </c>
      <c r="AA411" s="669" t="s">
        <v>26</v>
      </c>
      <c r="AB411" s="665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55"/>
      <c r="C412" s="658"/>
      <c r="D412" s="661"/>
      <c r="E412" s="661"/>
      <c r="F412" s="661"/>
      <c r="G412" s="661"/>
      <c r="H412" s="677"/>
      <c r="I412" s="544"/>
      <c r="J412" s="667"/>
      <c r="K412" s="670"/>
      <c r="L412" s="670"/>
      <c r="M412" s="675"/>
      <c r="N412" s="670"/>
      <c r="O412" s="670"/>
      <c r="P412" s="686"/>
      <c r="Q412" s="675"/>
      <c r="R412" s="677"/>
      <c r="S412" s="670"/>
      <c r="T412" s="670"/>
      <c r="U412" s="672"/>
      <c r="V412" s="675"/>
      <c r="W412" s="670"/>
      <c r="X412" s="670"/>
      <c r="Y412" s="682"/>
      <c r="Z412" s="670"/>
      <c r="AA412" s="670"/>
      <c r="AB412" s="665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56"/>
      <c r="C413" s="659"/>
      <c r="D413" s="661"/>
      <c r="E413" s="661"/>
      <c r="F413" s="661"/>
      <c r="G413" s="661"/>
      <c r="H413" s="678"/>
      <c r="I413" s="545"/>
      <c r="J413" s="668"/>
      <c r="K413" s="670"/>
      <c r="L413" s="670"/>
      <c r="M413" s="675"/>
      <c r="N413" s="670"/>
      <c r="O413" s="670"/>
      <c r="P413" s="687"/>
      <c r="Q413" s="675"/>
      <c r="R413" s="678"/>
      <c r="S413" s="670"/>
      <c r="T413" s="670"/>
      <c r="U413" s="673"/>
      <c r="V413" s="675"/>
      <c r="W413" s="670"/>
      <c r="X413" s="670"/>
      <c r="Y413" s="682"/>
      <c r="Z413" s="670"/>
      <c r="AA413" s="670"/>
      <c r="AB413" s="665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83" t="s">
        <v>133</v>
      </c>
      <c r="C486" s="683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83" t="s">
        <v>137</v>
      </c>
      <c r="C490" s="683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83" t="s">
        <v>144</v>
      </c>
      <c r="C497" s="683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83" t="s">
        <v>150</v>
      </c>
      <c r="C503" s="683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83" t="s">
        <v>155</v>
      </c>
      <c r="C508" s="683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83" t="s">
        <v>157</v>
      </c>
      <c r="C510" s="683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83" t="s">
        <v>161</v>
      </c>
      <c r="C515" s="683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83" t="s">
        <v>166</v>
      </c>
      <c r="C520" s="683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83" t="s">
        <v>170</v>
      </c>
      <c r="C524" s="683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83" t="s">
        <v>173</v>
      </c>
      <c r="C527" s="683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8515625" style="34" hidden="1" customWidth="1"/>
    <col min="2" max="2" width="90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8.1406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5546875" style="8" customWidth="1"/>
    <col min="19" max="19" width="21.28515625" style="1" hidden="1" customWidth="1"/>
    <col min="20" max="20" width="20.5703125" style="1" customWidth="1"/>
    <col min="21" max="21" width="19.5703125" style="8" customWidth="1"/>
    <col min="22" max="22" width="19.7109375" style="8" hidden="1" customWidth="1"/>
    <col min="23" max="23" width="20" style="1" customWidth="1"/>
    <col min="24" max="24" width="20.85546875" style="1" customWidth="1"/>
    <col min="25" max="25" width="20.28515625" style="8" customWidth="1"/>
    <col min="26" max="26" width="20.140625" style="1" customWidth="1"/>
    <col min="27" max="27" width="20.425781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20"/>
      <c r="O1" s="620"/>
      <c r="P1" s="45"/>
      <c r="S1" s="620"/>
      <c r="T1" s="620"/>
      <c r="U1" s="45"/>
      <c r="W1" s="620"/>
      <c r="X1" s="620"/>
      <c r="Z1" s="620"/>
      <c r="AA1" s="620"/>
    </row>
    <row r="2" spans="1:30" ht="15" hidden="1" customHeight="1" x14ac:dyDescent="0.25">
      <c r="J2" s="277"/>
      <c r="N2" s="620"/>
      <c r="O2" s="620"/>
      <c r="P2" s="45"/>
      <c r="S2" s="620"/>
      <c r="T2" s="620"/>
      <c r="U2" s="45"/>
      <c r="W2" s="620"/>
      <c r="X2" s="620"/>
      <c r="Z2" s="620"/>
      <c r="AA2" s="620"/>
    </row>
    <row r="3" spans="1:30" ht="15" hidden="1" customHeight="1" x14ac:dyDescent="0.25">
      <c r="J3" s="277"/>
      <c r="N3" s="620"/>
      <c r="O3" s="620"/>
      <c r="P3" s="45"/>
      <c r="S3" s="620"/>
      <c r="T3" s="620"/>
      <c r="U3" s="45"/>
      <c r="W3" s="620"/>
      <c r="X3" s="620"/>
      <c r="Z3" s="620"/>
      <c r="AA3" s="620"/>
    </row>
    <row r="4" spans="1:30" ht="15" hidden="1" customHeight="1" x14ac:dyDescent="0.25">
      <c r="H4" s="5"/>
      <c r="I4" s="5"/>
      <c r="N4" s="620"/>
      <c r="O4" s="620"/>
      <c r="P4" s="620"/>
      <c r="Q4" s="620"/>
      <c r="R4" s="620"/>
      <c r="S4" s="620"/>
    </row>
    <row r="5" spans="1:30" ht="15" hidden="1" customHeight="1" x14ac:dyDescent="0.25"/>
    <row r="6" spans="1:30" ht="25.5" customHeight="1" x14ac:dyDescent="0.3">
      <c r="B6" s="624" t="s">
        <v>593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D6" s="6"/>
    </row>
    <row r="7" spans="1:30" x14ac:dyDescent="0.25">
      <c r="J7" s="35"/>
    </row>
    <row r="8" spans="1:30" s="8" customFormat="1" ht="15" customHeight="1" x14ac:dyDescent="0.25">
      <c r="A8" s="35"/>
      <c r="B8" s="625" t="s">
        <v>0</v>
      </c>
      <c r="C8" s="556"/>
      <c r="D8" s="628" t="s">
        <v>1</v>
      </c>
      <c r="E8" s="628" t="s">
        <v>2</v>
      </c>
      <c r="F8" s="628" t="s">
        <v>23</v>
      </c>
      <c r="G8" s="628" t="s">
        <v>3</v>
      </c>
      <c r="H8" s="621" t="s">
        <v>468</v>
      </c>
      <c r="I8" s="621" t="s">
        <v>469</v>
      </c>
      <c r="J8" s="634" t="s">
        <v>613</v>
      </c>
      <c r="K8" s="635" t="s">
        <v>4</v>
      </c>
      <c r="L8" s="636"/>
      <c r="M8" s="637" t="s">
        <v>470</v>
      </c>
      <c r="N8" s="639" t="s">
        <v>4</v>
      </c>
      <c r="O8" s="640"/>
      <c r="P8" s="630" t="s">
        <v>391</v>
      </c>
      <c r="Q8" s="637" t="s">
        <v>471</v>
      </c>
      <c r="R8" s="643" t="s">
        <v>440</v>
      </c>
      <c r="S8" s="646" t="s">
        <v>399</v>
      </c>
      <c r="T8" s="649" t="s">
        <v>397</v>
      </c>
      <c r="U8" s="630" t="s">
        <v>392</v>
      </c>
      <c r="V8" s="637" t="s">
        <v>451</v>
      </c>
      <c r="W8" s="643" t="s">
        <v>454</v>
      </c>
      <c r="X8" s="649" t="s">
        <v>455</v>
      </c>
      <c r="Y8" s="630" t="s">
        <v>441</v>
      </c>
      <c r="Z8" s="643" t="s">
        <v>456</v>
      </c>
      <c r="AA8" s="649" t="s">
        <v>457</v>
      </c>
      <c r="AB8" s="641" t="s">
        <v>27</v>
      </c>
    </row>
    <row r="9" spans="1:30" s="8" customFormat="1" ht="15" customHeight="1" x14ac:dyDescent="0.2">
      <c r="A9" s="35"/>
      <c r="B9" s="626"/>
      <c r="C9" s="554"/>
      <c r="D9" s="629"/>
      <c r="E9" s="629"/>
      <c r="F9" s="629"/>
      <c r="G9" s="629"/>
      <c r="H9" s="622"/>
      <c r="I9" s="622"/>
      <c r="J9" s="622"/>
      <c r="K9" s="633" t="s">
        <v>5</v>
      </c>
      <c r="L9" s="633" t="s">
        <v>26</v>
      </c>
      <c r="M9" s="638"/>
      <c r="N9" s="633" t="s">
        <v>5</v>
      </c>
      <c r="O9" s="633" t="s">
        <v>26</v>
      </c>
      <c r="P9" s="631"/>
      <c r="Q9" s="638"/>
      <c r="R9" s="644"/>
      <c r="S9" s="647"/>
      <c r="T9" s="650"/>
      <c r="U9" s="631"/>
      <c r="V9" s="638"/>
      <c r="W9" s="644"/>
      <c r="X9" s="650"/>
      <c r="Y9" s="631"/>
      <c r="Z9" s="644"/>
      <c r="AA9" s="650"/>
      <c r="AB9" s="642"/>
    </row>
    <row r="10" spans="1:30" s="8" customFormat="1" ht="15" customHeight="1" x14ac:dyDescent="0.2">
      <c r="A10" s="35"/>
      <c r="B10" s="626"/>
      <c r="C10" s="554"/>
      <c r="D10" s="629"/>
      <c r="E10" s="629"/>
      <c r="F10" s="629"/>
      <c r="G10" s="629"/>
      <c r="H10" s="622"/>
      <c r="I10" s="622"/>
      <c r="J10" s="622"/>
      <c r="K10" s="629"/>
      <c r="L10" s="629"/>
      <c r="M10" s="638"/>
      <c r="N10" s="629"/>
      <c r="O10" s="629"/>
      <c r="P10" s="631"/>
      <c r="Q10" s="638"/>
      <c r="R10" s="644"/>
      <c r="S10" s="647"/>
      <c r="T10" s="650"/>
      <c r="U10" s="631"/>
      <c r="V10" s="638"/>
      <c r="W10" s="644"/>
      <c r="X10" s="650"/>
      <c r="Y10" s="631"/>
      <c r="Z10" s="644"/>
      <c r="AA10" s="650"/>
      <c r="AB10" s="642"/>
    </row>
    <row r="11" spans="1:30" s="8" customFormat="1" ht="87" customHeight="1" x14ac:dyDescent="0.2">
      <c r="A11" s="35"/>
      <c r="B11" s="627"/>
      <c r="C11" s="554" t="s">
        <v>24</v>
      </c>
      <c r="D11" s="629"/>
      <c r="E11" s="629"/>
      <c r="F11" s="629"/>
      <c r="G11" s="629"/>
      <c r="H11" s="623"/>
      <c r="I11" s="623"/>
      <c r="J11" s="623"/>
      <c r="K11" s="629"/>
      <c r="L11" s="629"/>
      <c r="M11" s="638"/>
      <c r="N11" s="629"/>
      <c r="O11" s="629"/>
      <c r="P11" s="632"/>
      <c r="Q11" s="638"/>
      <c r="R11" s="645"/>
      <c r="S11" s="648"/>
      <c r="T11" s="651"/>
      <c r="U11" s="632"/>
      <c r="V11" s="638"/>
      <c r="W11" s="645"/>
      <c r="X11" s="651"/>
      <c r="Y11" s="632"/>
      <c r="Z11" s="645"/>
      <c r="AA11" s="651"/>
      <c r="AB11" s="642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52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53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54" t="s">
        <v>221</v>
      </c>
      <c r="C410" s="657" t="s">
        <v>24</v>
      </c>
      <c r="D410" s="660" t="s">
        <v>1</v>
      </c>
      <c r="E410" s="660" t="s">
        <v>2</v>
      </c>
      <c r="F410" s="660" t="s">
        <v>23</v>
      </c>
      <c r="G410" s="660" t="s">
        <v>3</v>
      </c>
      <c r="H410" s="676" t="s">
        <v>390</v>
      </c>
      <c r="I410" s="305"/>
      <c r="J410" s="281"/>
      <c r="K410" s="679" t="s">
        <v>4</v>
      </c>
      <c r="L410" s="680"/>
      <c r="M410" s="674" t="s">
        <v>336</v>
      </c>
      <c r="N410" s="684" t="s">
        <v>4</v>
      </c>
      <c r="O410" s="685"/>
      <c r="P410" s="671" t="s">
        <v>278</v>
      </c>
      <c r="Q410" s="674" t="s">
        <v>281</v>
      </c>
      <c r="R410" s="676" t="s">
        <v>390</v>
      </c>
      <c r="S410" s="679" t="s">
        <v>4</v>
      </c>
      <c r="T410" s="680"/>
      <c r="U410" s="132"/>
      <c r="V410" s="674" t="s">
        <v>280</v>
      </c>
      <c r="W410" s="662" t="s">
        <v>4</v>
      </c>
      <c r="X410" s="663"/>
      <c r="Y410" s="681" t="s">
        <v>279</v>
      </c>
      <c r="Z410" s="662" t="s">
        <v>4</v>
      </c>
      <c r="AA410" s="663"/>
      <c r="AB410" s="664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55"/>
      <c r="C411" s="658"/>
      <c r="D411" s="661"/>
      <c r="E411" s="661"/>
      <c r="F411" s="661"/>
      <c r="G411" s="661"/>
      <c r="H411" s="677"/>
      <c r="I411" s="550"/>
      <c r="J411" s="666" t="s">
        <v>329</v>
      </c>
      <c r="K411" s="669" t="s">
        <v>5</v>
      </c>
      <c r="L411" s="669" t="s">
        <v>26</v>
      </c>
      <c r="M411" s="675"/>
      <c r="N411" s="669" t="s">
        <v>5</v>
      </c>
      <c r="O411" s="669" t="s">
        <v>26</v>
      </c>
      <c r="P411" s="686"/>
      <c r="Q411" s="675"/>
      <c r="R411" s="677"/>
      <c r="S411" s="669" t="s">
        <v>5</v>
      </c>
      <c r="T411" s="669" t="s">
        <v>26</v>
      </c>
      <c r="U411" s="671" t="s">
        <v>329</v>
      </c>
      <c r="V411" s="675"/>
      <c r="W411" s="669" t="s">
        <v>5</v>
      </c>
      <c r="X411" s="669" t="s">
        <v>26</v>
      </c>
      <c r="Y411" s="682"/>
      <c r="Z411" s="669" t="s">
        <v>5</v>
      </c>
      <c r="AA411" s="669" t="s">
        <v>26</v>
      </c>
      <c r="AB411" s="665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55"/>
      <c r="C412" s="658"/>
      <c r="D412" s="661"/>
      <c r="E412" s="661"/>
      <c r="F412" s="661"/>
      <c r="G412" s="661"/>
      <c r="H412" s="677"/>
      <c r="I412" s="550"/>
      <c r="J412" s="667"/>
      <c r="K412" s="670"/>
      <c r="L412" s="670"/>
      <c r="M412" s="675"/>
      <c r="N412" s="670"/>
      <c r="O412" s="670"/>
      <c r="P412" s="686"/>
      <c r="Q412" s="675"/>
      <c r="R412" s="677"/>
      <c r="S412" s="670"/>
      <c r="T412" s="670"/>
      <c r="U412" s="672"/>
      <c r="V412" s="675"/>
      <c r="W412" s="670"/>
      <c r="X412" s="670"/>
      <c r="Y412" s="682"/>
      <c r="Z412" s="670"/>
      <c r="AA412" s="670"/>
      <c r="AB412" s="665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56"/>
      <c r="C413" s="659"/>
      <c r="D413" s="661"/>
      <c r="E413" s="661"/>
      <c r="F413" s="661"/>
      <c r="G413" s="661"/>
      <c r="H413" s="678"/>
      <c r="I413" s="551"/>
      <c r="J413" s="668"/>
      <c r="K413" s="670"/>
      <c r="L413" s="670"/>
      <c r="M413" s="675"/>
      <c r="N413" s="670"/>
      <c r="O413" s="670"/>
      <c r="P413" s="687"/>
      <c r="Q413" s="675"/>
      <c r="R413" s="678"/>
      <c r="S413" s="670"/>
      <c r="T413" s="670"/>
      <c r="U413" s="673"/>
      <c r="V413" s="675"/>
      <c r="W413" s="670"/>
      <c r="X413" s="670"/>
      <c r="Y413" s="682"/>
      <c r="Z413" s="670"/>
      <c r="AA413" s="670"/>
      <c r="AB413" s="665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83" t="s">
        <v>133</v>
      </c>
      <c r="C486" s="683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83" t="s">
        <v>137</v>
      </c>
      <c r="C490" s="683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83" t="s">
        <v>144</v>
      </c>
      <c r="C497" s="683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83" t="s">
        <v>150</v>
      </c>
      <c r="C503" s="683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83" t="s">
        <v>155</v>
      </c>
      <c r="C508" s="683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83" t="s">
        <v>157</v>
      </c>
      <c r="C510" s="683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83" t="s">
        <v>161</v>
      </c>
      <c r="C515" s="683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83" t="s">
        <v>166</v>
      </c>
      <c r="C520" s="683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83" t="s">
        <v>170</v>
      </c>
      <c r="C524" s="683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83" t="s">
        <v>173</v>
      </c>
      <c r="C527" s="683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программы и непрограммные расхо</vt:lpstr>
      <vt:lpstr>Лист2</vt:lpstr>
      <vt:lpstr>Лист1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2023-11-14T10:59:13Z</dcterms:modified>
</cp:coreProperties>
</file>