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2019 год исполнение бюджета\для сайта\3з.приложения к пояснительной записке\"/>
    </mc:Choice>
  </mc:AlternateContent>
  <bookViews>
    <workbookView xWindow="0" yWindow="0" windowWidth="21570" windowHeight="9915"/>
  </bookViews>
  <sheets>
    <sheet name="Бюджет" sheetId="2" r:id="rId1"/>
  </sheets>
  <definedNames>
    <definedName name="_xlnm.Print_Titles" localSheetId="0">Бюджет!$4:$7</definedName>
    <definedName name="_xlnm.Print_Area" localSheetId="0">Бюджет!$A$1:$J$61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14" i="2" l="1"/>
  <c r="H14" i="2"/>
  <c r="H9" i="2" l="1"/>
  <c r="H10" i="2"/>
  <c r="H11" i="2"/>
  <c r="H12" i="2"/>
  <c r="H13" i="2"/>
  <c r="H15" i="2"/>
  <c r="H16" i="2"/>
  <c r="H18" i="2"/>
  <c r="H19" i="2"/>
  <c r="H20" i="2"/>
  <c r="H22" i="2"/>
  <c r="H23" i="2"/>
  <c r="H24" i="2"/>
  <c r="H25" i="2"/>
  <c r="H26" i="2"/>
  <c r="H27" i="2"/>
  <c r="H29" i="2"/>
  <c r="H30" i="2"/>
  <c r="H31" i="2"/>
  <c r="H32" i="2"/>
  <c r="H34" i="2"/>
  <c r="H36" i="2"/>
  <c r="H37" i="2"/>
  <c r="H38" i="2"/>
  <c r="H39" i="2"/>
  <c r="H40" i="2"/>
  <c r="H42" i="2"/>
  <c r="H43" i="2"/>
  <c r="H45" i="2"/>
  <c r="H47" i="2"/>
  <c r="H48" i="2"/>
  <c r="H49" i="2"/>
  <c r="H50" i="2"/>
  <c r="H52" i="2"/>
  <c r="H53" i="2"/>
  <c r="H55" i="2"/>
  <c r="H56" i="2"/>
  <c r="H58" i="2"/>
  <c r="G9" i="2"/>
  <c r="G10" i="2"/>
  <c r="G11" i="2"/>
  <c r="G12" i="2"/>
  <c r="G13" i="2"/>
  <c r="G15" i="2"/>
  <c r="G16" i="2"/>
  <c r="G18" i="2"/>
  <c r="G19" i="2"/>
  <c r="G20" i="2"/>
  <c r="G22" i="2"/>
  <c r="G23" i="2"/>
  <c r="G24" i="2"/>
  <c r="G25" i="2"/>
  <c r="G26" i="2"/>
  <c r="G27" i="2"/>
  <c r="G29" i="2"/>
  <c r="G30" i="2"/>
  <c r="G31" i="2"/>
  <c r="G32" i="2"/>
  <c r="G34" i="2"/>
  <c r="G36" i="2"/>
  <c r="G37" i="2"/>
  <c r="G38" i="2"/>
  <c r="G39" i="2"/>
  <c r="G40" i="2"/>
  <c r="G42" i="2"/>
  <c r="G43" i="2"/>
  <c r="G45" i="2"/>
  <c r="G47" i="2"/>
  <c r="G48" i="2"/>
  <c r="G49" i="2"/>
  <c r="G50" i="2"/>
  <c r="G53" i="2"/>
  <c r="G55" i="2"/>
  <c r="G56" i="2"/>
  <c r="G58" i="2"/>
  <c r="E57" i="2"/>
  <c r="F57" i="2"/>
  <c r="E54" i="2"/>
  <c r="F54" i="2"/>
  <c r="E51" i="2"/>
  <c r="F51" i="2"/>
  <c r="E46" i="2"/>
  <c r="F46" i="2"/>
  <c r="E44" i="2"/>
  <c r="F44" i="2"/>
  <c r="E41" i="2"/>
  <c r="F41" i="2"/>
  <c r="E35" i="2"/>
  <c r="F35" i="2"/>
  <c r="E33" i="2"/>
  <c r="F33" i="2"/>
  <c r="E28" i="2"/>
  <c r="F28" i="2"/>
  <c r="G28" i="2" s="1"/>
  <c r="E21" i="2"/>
  <c r="F21" i="2"/>
  <c r="E17" i="2"/>
  <c r="F17" i="2"/>
  <c r="E8" i="2"/>
  <c r="F8" i="2"/>
  <c r="D57" i="2"/>
  <c r="D54" i="2"/>
  <c r="D51" i="2"/>
  <c r="D46" i="2"/>
  <c r="G46" i="2" s="1"/>
  <c r="D44" i="2"/>
  <c r="D41" i="2"/>
  <c r="D35" i="2"/>
  <c r="D33" i="2"/>
  <c r="D28" i="2"/>
  <c r="D21" i="2"/>
  <c r="D17" i="2"/>
  <c r="D8" i="2"/>
  <c r="G54" i="2" l="1"/>
  <c r="H44" i="2"/>
  <c r="H17" i="2"/>
  <c r="G57" i="2"/>
  <c r="H54" i="2"/>
  <c r="G51" i="2"/>
  <c r="H46" i="2"/>
  <c r="G41" i="2"/>
  <c r="G35" i="2"/>
  <c r="G33" i="2"/>
  <c r="H21" i="2"/>
  <c r="D59" i="2"/>
  <c r="H8" i="2"/>
  <c r="G8" i="2"/>
  <c r="G44" i="2"/>
  <c r="G21" i="2"/>
  <c r="G17" i="2"/>
  <c r="H51" i="2"/>
  <c r="H35" i="2"/>
  <c r="H57" i="2"/>
  <c r="H41" i="2"/>
  <c r="H33" i="2"/>
  <c r="H28" i="2"/>
  <c r="F59" i="2"/>
  <c r="E59" i="2"/>
  <c r="G59" i="2" l="1"/>
  <c r="H59" i="2"/>
</calcChain>
</file>

<file path=xl/sharedStrings.xml><?xml version="1.0" encoding="utf-8"?>
<sst xmlns="http://schemas.openxmlformats.org/spreadsheetml/2006/main" count="110" uniqueCount="102">
  <si>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</si>
  <si>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</si>
  <si>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</si>
  <si>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</si>
  <si>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</si>
  <si>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Массовый спорт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</si>
  <si>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</si>
  <si>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</si>
  <si>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</si>
  <si>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</si>
  <si>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</si>
  <si>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</si>
  <si>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</si>
  <si>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</si>
  <si>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</si>
  <si>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</si>
  <si>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</si>
  <si>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</si>
  <si>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</si>
  <si>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</si>
  <si>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</si>
  <si>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</si>
  <si>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</si>
  <si>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</si>
  <si>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</si>
  <si>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</si>
  <si>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</si>
  <si>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</si>
  <si>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</si>
  <si>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</si>
  <si>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</si>
  <si>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</si>
  <si>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</si>
  <si>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</si>
  <si>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</si>
  <si>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</si>
  <si>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</si>
  <si>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</si>
  <si>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</si>
  <si>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</si>
  <si>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</si>
  <si>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</si>
  <si>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</si>
  <si>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</si>
  <si>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</si>
  <si>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</si>
  <si>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</si>
  <si>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</si>
  <si>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</si>
  <si>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</si>
  <si>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</si>
  <si>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% исполнения к  утвержден-     ному плану года</t>
  </si>
  <si>
    <t>% исполнения к  уточненному плану года</t>
  </si>
  <si>
    <t xml:space="preserve">Пояснения по отклонениям, если отклонения составили 5% и более от утвержденного плана на год в ту или другую строну </t>
  </si>
  <si>
    <t>Приложение к пояснительной записке</t>
  </si>
  <si>
    <t>Рз, Пр</t>
  </si>
  <si>
    <t>Всего расходов:</t>
  </si>
  <si>
    <t>кассовый расход осуществлен под фактическую потребность</t>
  </si>
  <si>
    <t>уменьшен объем целевых межбюджетных трансфертов из бюджета ХМАО-Югры на реализацию мероприятий по содействию трудоустройству граждан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</si>
  <si>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</si>
  <si>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</si>
  <si>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</si>
  <si>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</si>
  <si>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</si>
  <si>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</si>
  <si>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</si>
  <si>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</si>
  <si>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</si>
  <si>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</si>
  <si>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</si>
  <si>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</si>
  <si>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</si>
  <si>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Сведения о фактически произведенных расходах по разделам и подразделам классификации расходов бюджета городского округа город Мегион за 2019 год в сравнении с первоначально утвержденными значениями решением Думы города о бюджете и с уточненными значениями с учетом внесенных изменений</t>
  </si>
  <si>
    <t>Утвержденный план на 2019 год, утвержден решением Думы города Мегиона от 21.12.2018 №327</t>
  </si>
  <si>
    <t>Показатели сводной бюджетной росписи за 2019 год</t>
  </si>
  <si>
    <t>Исполнено за 2019 год</t>
  </si>
  <si>
    <t>Подраздел: Обеспечение проведения выборов и референдумов</t>
  </si>
  <si>
    <t>Увеличение среднемесячной заработной платы произошло за счёт увеличения размера должностных окладов на 4%</t>
  </si>
  <si>
    <r>
      <t xml:space="preserve">Увеличение среднемесячной заработной платы произошло в связи с увеличением размера должностных окладов на 4%, </t>
    </r>
    <r>
      <rPr>
        <sz val="9"/>
        <color rgb="FFFF0000"/>
        <rFont val="Times New Roman"/>
        <family val="1"/>
        <charset val="204"/>
      </rPr>
      <t>а также единовременного денежного поощрения за достижение наилучших значений показателей деятельности органов местного самоуправления муниципальных образований автономного округа (распоряжение Правительства ХМАО – Югры от 26.07.2019 №393-рп) и в связи с поощрением муниципальных команд (постановление Правительства автономного округа от 19.12.2019 №516-п)</t>
    </r>
  </si>
  <si>
    <t>Увеличен объем бюджетных ассигнований на обеспечение проведения выборов и референдумов</t>
  </si>
  <si>
    <t>На территории города режим ЧС не вводился</t>
  </si>
  <si>
    <t>Кассовый расход осуществлен под фактическую потребность, в том числе в рамках заключенных муниципальных контрактов</t>
  </si>
  <si>
    <t>Увеличен объем бюджетных ассигнований  на содержание отдела записи актов гражданского состояния</t>
  </si>
  <si>
    <t>Увеличен объем целевых межбюджетных трансфертов из бюджета ХМАО-Югры на повышение эффективности использования и развитие ресурсного потенциала рыбохозяйственного комплекса</t>
  </si>
  <si>
    <t>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</si>
  <si>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Кассовый расход осуществлен под фактическую потребность, в рамках заключенных муниципальных контрактов</t>
  </si>
  <si>
    <t xml:space="preserve">Увеличен объем бюджетных ассигнований на выкуп нежилых помещений и целевых межбюджетных трансфертов из бюджета ХМАО-Югры на реализацию полномочий в области жилищных отношений и строительства </t>
  </si>
  <si>
    <t xml:space="preserve">Увеличен объем целевых межбюджетных трансфертов из бюджета ХМАО-Югры на строительство объектов инженерной инфраструктуры на территориях города, предназначенных для жилищного строительства, на капитальный ремонт (с заменой) систем теплоснабжения, водоснабжения и водоотведения, а также увеличен объем бюджетных ассигнований на газификацию школы на 300 учащихся в пгт.Высокий </t>
  </si>
  <si>
    <t xml:space="preserve">Увеличен объем бюджетных ассигнований на: строительство объекта "Городское кладбище", а также иных межбюджетных трансфертов на приобретение контейнеров для размещения в местах (площадках) накопления твердых коммунальных отходов и целевых межбюджетных трансфертов на строительство мемориального комплекса "Аллея Славы". </t>
  </si>
  <si>
    <t xml:space="preserve">Уменьшен объем целевых межбюджетных трансфертов на организацию осуществления мероприятий по проведению дезинсекции и дератизации </t>
  </si>
  <si>
    <t>Выплата субсидий по ликвидации и расселению приспособленных для проживания строений (балочных массивов) носит заявительный характер, при уточненном объеме бюджетных ассигнований в сумме 396 262 216,14 рублей исполнено 365 501 424,42 рубля. Субсидия предоставлена 213 участникам программы. Кроме того, по обеспечению жильем отдельных категорий граждан, установленных Федеральным законом от 12.01. 1995 № 5-ФЗ «О ветеранах» при уточненном объеме бюджетных ассигнований в сумме 5 204 500,0 рублей исполнено 3 594 096,0 рублей. Субсидия предоставлена 4 участникам программы.</t>
  </si>
  <si>
    <t>В 2019 году увеличен объем целевых межбюджетных трансфертов, направленный на ликвидацию и расселения приспособленных для проживания строений (балочных массивов)</t>
  </si>
  <si>
    <t xml:space="preserve">Увеличен объем бюджетных ассигнований по выплате пенсии за выслугу лет лицам, замещавшим муниципальные должности и должности муниципальной службы в органах местного самоуправления города Мегиона </t>
  </si>
  <si>
    <t xml:space="preserve">Увеличен объем бюджетных ассигнований  целевых межбюджетных трансфертов по обеспечению детей сирот специализированным жилым фондом </t>
  </si>
  <si>
    <t>Бюджетные ассигнования на осуществление переданных государственных полномочий по организации деятельности отдела по опеке и попечительству исполнены с экономией средств на оплату проезда к месту проведения отпуска и обратно, а также экономией средств, предназначенных для предоставления субсидии некоммерческой организации на возмещение затрат по подготовке лиц, желающих принять на воспитание в свою семью ребенка, оставшегося без попечения родителей</t>
  </si>
  <si>
    <t>Неисполнены целевые межбюджетные трансферты по обеспечению детей сирот специализированным жилым фондом в связи с отсутствием на рынке жилья города Мегиона предложений, обеспечивающих установленную законодательство ХМАО-Югры стоимость одного квадратного метра, а также площадь жилого помещения</t>
  </si>
  <si>
    <t>В 2019 году дополнительно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</t>
  </si>
  <si>
    <t>Кассовый расход осуществлен под фактическую потребность</t>
  </si>
  <si>
    <t>Перевыполнение обусловлено поступлением финансовой помощи (средства благотворительных пожертвований) в 2019 финансовом году</t>
  </si>
  <si>
    <t xml:space="preserve">Увеличение объема бюджетных ассигнований обусловлено перераспределением бюджетных ассигнований в целях соблюдения бюджетного законодательства в части формирования базовых нормативных затрат и разведения финансирования по разделам 1100 «Физическая культура и спорт» и 0700 «Образование» классификации расходов бюджетов в учреждениях дополнительного образования детей, а также перевыполнение обусловлено доведением целевых межбюджетных трансфертов в 2019 финансовом году </t>
  </si>
  <si>
    <t>Перераспределен объем средств предусмотренный на выплаты пособий, выплачиваемых работодателями бывшим работникам в денежной форме в связи с трудоустройством данных работников.</t>
  </si>
  <si>
    <t>Уменьшение объема бюджетных ассигнований обусловлено перераспределением бюджетных ассигнований в целях соблюдения бюджетного законодательства в части формирования базовых нормативных затрат и разведения финансирования по разделам 1100 «Физическая культура и спорт» и 0700 «Образование» классификации расходов бюджетов в учреждениях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</si>
</sst>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.00"/>
    <numFmt numFmtId="165" formatCode="0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0" fontId="1" fillId="2" borderId="0" xfId="1" applyFill="1" applyBorder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2" fillId="2" borderId="14" xfId="1" applyNumberFormat="1" applyFont="1" applyFill="1" applyBorder="1" applyAlignment="1" applyProtection="1">
      <protection hidden="1"/>
    </xf>
    <xf numFmtId="0" fontId="2" fillId="2" borderId="15" xfId="1" applyNumberFormat="1" applyFont="1" applyFill="1" applyBorder="1" applyAlignment="1" applyProtection="1">
      <protection hidden="1"/>
    </xf>
    <xf numFmtId="0" fontId="1" fillId="2" borderId="2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9" fillId="0" borderId="8" xfId="1" applyFont="1" applyFill="1" applyBorder="1" applyAlignment="1" applyProtection="1">
      <alignment vertical="center" wrapText="1"/>
      <protection hidden="1"/>
    </xf>
    <xf numFmtId="0" fontId="9" fillId="0" borderId="7" xfId="1" applyFont="1" applyFill="1" applyBorder="1" applyAlignment="1">
      <alignment vertical="center" wrapText="1"/>
    </xf>
    <xf numFmtId="0" fontId="8" fillId="2" borderId="0" xfId="1" applyFont="1" applyFill="1" applyBorder="1" applyProtection="1">
      <protection hidden="1"/>
    </xf>
    <xf numFmtId="0" fontId="8" fillId="2" borderId="0" xfId="1" applyFont="1" applyFill="1"/>
    <xf numFmtId="0" fontId="11" fillId="0" borderId="8" xfId="1" applyFont="1" applyFill="1" applyBorder="1" applyAlignment="1" applyProtection="1">
      <alignment vertical="center" wrapText="1"/>
      <protection hidden="1"/>
    </xf>
    <xf numFmtId="0" fontId="1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164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vertical="center"/>
      <protection hidden="1"/>
    </xf>
    <xf numFmtId="0" fontId="9" fillId="0" borderId="7" xfId="1" applyFont="1" applyFill="1" applyBorder="1" applyAlignment="1">
      <alignment vertical="center"/>
    </xf>
    <xf numFmtId="49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18" xfId="1" applyNumberFormat="1" applyFont="1" applyFill="1" applyBorder="1" applyAlignment="1" applyProtection="1">
      <alignment horizontal="center" vertical="center"/>
      <protection hidden="1"/>
    </xf>
    <xf numFmtId="0" fontId="11" fillId="0" borderId="8" xfId="1" applyFont="1" applyFill="1" applyBorder="1" applyAlignment="1" applyProtection="1">
      <alignment vertical="center"/>
      <protection hidden="1"/>
    </xf>
    <xf numFmtId="0" fontId="11" fillId="0" borderId="7" xfId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6" fontId="2" fillId="0" borderId="5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Protection="1">
      <protection hidden="1"/>
    </xf>
    <xf numFmtId="0" fontId="9" fillId="0" borderId="3" xfId="1" applyFont="1" applyFill="1" applyBorder="1"/>
    <xf numFmtId="0" fontId="4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1" xfId="1" applyNumberFormat="1" applyFont="1" applyFill="1" applyBorder="1" applyAlignment="1" applyProtection="1">
      <alignment horizontal="center" vertical="center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49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1" xfId="1" applyNumberFormat="1" applyFont="1" applyFill="1" applyBorder="1" applyAlignment="1" applyProtection="1">
      <alignment horizontal="center" vertical="center"/>
      <protection hidden="1"/>
    </xf>
    <xf numFmtId="166" fontId="2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11" xfId="1" applyFont="1" applyFill="1" applyBorder="1" applyProtection="1">
      <protection hidden="1"/>
    </xf>
    <xf numFmtId="0" fontId="8" fillId="0" borderId="10" xfId="1" applyFont="1" applyFill="1" applyBorder="1"/>
    <xf numFmtId="0" fontId="9" fillId="2" borderId="8" xfId="1" applyFont="1" applyFill="1" applyBorder="1" applyAlignment="1" applyProtection="1">
      <alignment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12" xfId="1" applyNumberFormat="1" applyFont="1" applyFill="1" applyBorder="1" applyAlignment="1" applyProtection="1">
      <alignment vertical="center" wrapText="1"/>
      <protection hidden="1"/>
    </xf>
    <xf numFmtId="165" fontId="4" fillId="0" borderId="9" xfId="1" applyNumberFormat="1" applyFont="1" applyFill="1" applyBorder="1" applyAlignment="1" applyProtection="1">
      <alignment vertical="center" wrapText="1"/>
      <protection hidden="1"/>
    </xf>
    <xf numFmtId="165" fontId="2" fillId="0" borderId="9" xfId="1" applyNumberFormat="1" applyFont="1" applyFill="1" applyBorder="1" applyAlignment="1" applyProtection="1">
      <alignment vertical="center" wrapText="1"/>
      <protection hidden="1"/>
    </xf>
    <xf numFmtId="165" fontId="5" fillId="0" borderId="9" xfId="1" applyNumberFormat="1" applyFont="1" applyFill="1" applyBorder="1" applyAlignment="1" applyProtection="1">
      <alignment vertical="center" wrapText="1"/>
      <protection hidden="1"/>
    </xf>
    <xf numFmtId="0" fontId="8" fillId="0" borderId="6" xfId="1" applyNumberFormat="1" applyFont="1" applyFill="1" applyBorder="1" applyAlignment="1" applyProtection="1">
      <alignment vertical="center"/>
      <protection hidden="1"/>
    </xf>
    <xf numFmtId="0" fontId="9" fillId="2" borderId="7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Fill="1" applyAlignment="1">
      <alignment horizont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topLeftCell="A28" zoomScaleNormal="100" workbookViewId="0">
      <selection activeCell="I38" sqref="I38"/>
    </sheetView>
  </sheetViews>
  <sheetFormatPr defaultColWidth="9.140625" defaultRowHeight="12.75" x14ac:dyDescent="0.2"/>
  <cols>
    <col min="1" max="1" width="4" style="1" customWidth="1"/>
    <col min="2" max="2" width="78.7109375" style="1" customWidth="1"/>
    <col min="3" max="3" width="9.140625" style="1" customWidth="1"/>
    <col min="4" max="4" width="17.14062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40.42578125" style="1" customWidth="1"/>
    <col min="10" max="10" width="37.85546875" style="1" customWidth="1"/>
    <col min="11" max="236" width="9.140625" style="1" customWidth="1"/>
    <col min="237" max="16384" width="9.140625" style="1"/>
  </cols>
  <sheetData>
    <row r="1" spans="1:10" ht="21.75" customHeight="1" x14ac:dyDescent="0.2">
      <c r="J1" s="1" t="s">
        <v>54</v>
      </c>
    </row>
    <row r="2" spans="1:10" ht="36.75" customHeight="1" x14ac:dyDescent="0.25">
      <c r="A2" s="2"/>
      <c r="B2" s="60" t="s">
        <v>72</v>
      </c>
      <c r="C2" s="61"/>
      <c r="D2" s="61"/>
      <c r="E2" s="61"/>
      <c r="F2" s="61"/>
      <c r="G2" s="61"/>
      <c r="H2" s="61"/>
      <c r="I2" s="61"/>
      <c r="J2" s="61"/>
    </row>
    <row r="3" spans="1:10" ht="12.75" customHeight="1" thickBot="1" x14ac:dyDescent="0.25">
      <c r="A3" s="2"/>
      <c r="B3" s="18"/>
      <c r="C3" s="19"/>
      <c r="D3" s="19"/>
      <c r="E3" s="19"/>
      <c r="F3" s="19"/>
      <c r="G3" s="19"/>
      <c r="H3" s="19"/>
      <c r="I3" s="20"/>
      <c r="J3" s="21"/>
    </row>
    <row r="4" spans="1:10" ht="37.5" customHeight="1" x14ac:dyDescent="0.2">
      <c r="A4" s="3"/>
      <c r="B4" s="65" t="s">
        <v>50</v>
      </c>
      <c r="C4" s="62" t="s">
        <v>55</v>
      </c>
      <c r="D4" s="62" t="s">
        <v>73</v>
      </c>
      <c r="E4" s="62" t="s">
        <v>74</v>
      </c>
      <c r="F4" s="62" t="s">
        <v>75</v>
      </c>
      <c r="G4" s="62" t="s">
        <v>51</v>
      </c>
      <c r="H4" s="62" t="s">
        <v>52</v>
      </c>
      <c r="I4" s="73" t="s">
        <v>53</v>
      </c>
      <c r="J4" s="70" t="s">
        <v>59</v>
      </c>
    </row>
    <row r="5" spans="1:10" ht="11.25" customHeight="1" x14ac:dyDescent="0.2">
      <c r="A5" s="3"/>
      <c r="B5" s="66"/>
      <c r="C5" s="68"/>
      <c r="D5" s="63"/>
      <c r="E5" s="63"/>
      <c r="F5" s="63"/>
      <c r="G5" s="63"/>
      <c r="H5" s="63"/>
      <c r="I5" s="63"/>
      <c r="J5" s="71"/>
    </row>
    <row r="6" spans="1:10" ht="47.25" customHeight="1" thickBot="1" x14ac:dyDescent="0.25">
      <c r="A6" s="3"/>
      <c r="B6" s="67"/>
      <c r="C6" s="69"/>
      <c r="D6" s="64"/>
      <c r="E6" s="64"/>
      <c r="F6" s="64"/>
      <c r="G6" s="64"/>
      <c r="H6" s="64"/>
      <c r="I6" s="64"/>
      <c r="J6" s="72"/>
    </row>
    <row r="7" spans="1:10" ht="12.75" customHeight="1" thickBot="1" x14ac:dyDescent="0.25">
      <c r="A7" s="3"/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8">
        <v>9</v>
      </c>
    </row>
    <row r="8" spans="1:10" s="16" customFormat="1" ht="12.75" customHeight="1" x14ac:dyDescent="0.2">
      <c r="A8" s="15"/>
      <c r="B8" s="47" t="s">
        <v>49</v>
      </c>
      <c r="C8" s="39" t="s">
        <v>60</v>
      </c>
      <c r="D8" s="40">
        <f>SUM(D9:D16)</f>
        <v>486691.7</v>
      </c>
      <c r="E8" s="40">
        <f t="shared" ref="E8:F8" si="0">SUM(E9:E16)</f>
        <v>509738.6</v>
      </c>
      <c r="F8" s="40">
        <f t="shared" si="0"/>
        <v>494386.5</v>
      </c>
      <c r="G8" s="40">
        <f>SUM(F8/D8)*100</f>
        <v>101.58104196147171</v>
      </c>
      <c r="H8" s="40">
        <f>SUM(F8/E8)*100</f>
        <v>96.988240639417938</v>
      </c>
      <c r="I8" s="42"/>
      <c r="J8" s="43"/>
    </row>
    <row r="9" spans="1:10" ht="142.5" customHeight="1" x14ac:dyDescent="0.2">
      <c r="A9" s="3"/>
      <c r="B9" s="48" t="s">
        <v>48</v>
      </c>
      <c r="C9" s="22">
        <v>102</v>
      </c>
      <c r="D9" s="23">
        <v>5327.7</v>
      </c>
      <c r="E9" s="23">
        <v>6097.8</v>
      </c>
      <c r="F9" s="23">
        <v>6028.7</v>
      </c>
      <c r="G9" s="24">
        <f t="shared" ref="G9:G59" si="1">SUM(F9/D9)*100</f>
        <v>113.15764776545225</v>
      </c>
      <c r="H9" s="24">
        <f t="shared" ref="H9:H59" si="2">SUM(F9/E9)*100</f>
        <v>98.866804421266679</v>
      </c>
      <c r="I9" s="44" t="s">
        <v>78</v>
      </c>
      <c r="J9" s="26"/>
    </row>
    <row r="10" spans="1:10" ht="68.25" customHeight="1" x14ac:dyDescent="0.2">
      <c r="A10" s="3"/>
      <c r="B10" s="48" t="s">
        <v>47</v>
      </c>
      <c r="C10" s="22">
        <v>103</v>
      </c>
      <c r="D10" s="23">
        <v>18748.400000000001</v>
      </c>
      <c r="E10" s="23">
        <v>19403.3</v>
      </c>
      <c r="F10" s="23">
        <v>19374.400000000001</v>
      </c>
      <c r="G10" s="24">
        <f t="shared" si="1"/>
        <v>103.33895159053571</v>
      </c>
      <c r="H10" s="24">
        <f t="shared" si="2"/>
        <v>99.851056263625267</v>
      </c>
      <c r="I10" s="13"/>
      <c r="J10" s="26"/>
    </row>
    <row r="11" spans="1:10" ht="21.75" customHeight="1" x14ac:dyDescent="0.2">
      <c r="A11" s="3"/>
      <c r="B11" s="48" t="s">
        <v>46</v>
      </c>
      <c r="C11" s="22">
        <v>104</v>
      </c>
      <c r="D11" s="23">
        <v>187490.7</v>
      </c>
      <c r="E11" s="23">
        <v>187555.20000000001</v>
      </c>
      <c r="F11" s="23">
        <v>185948.79999999999</v>
      </c>
      <c r="G11" s="24">
        <f t="shared" si="1"/>
        <v>99.177612542915455</v>
      </c>
      <c r="H11" s="24">
        <f t="shared" si="2"/>
        <v>99.143505485318443</v>
      </c>
      <c r="I11" s="25"/>
      <c r="J11" s="26"/>
    </row>
    <row r="12" spans="1:10" ht="12.75" customHeight="1" x14ac:dyDescent="0.2">
      <c r="A12" s="3"/>
      <c r="B12" s="48" t="s">
        <v>45</v>
      </c>
      <c r="C12" s="22">
        <v>105</v>
      </c>
      <c r="D12" s="23">
        <v>9.8000000000000007</v>
      </c>
      <c r="E12" s="23">
        <v>9.8000000000000007</v>
      </c>
      <c r="F12" s="23">
        <v>9.8000000000000007</v>
      </c>
      <c r="G12" s="24">
        <f t="shared" si="1"/>
        <v>100</v>
      </c>
      <c r="H12" s="24">
        <f t="shared" si="2"/>
        <v>100</v>
      </c>
      <c r="I12" s="25"/>
      <c r="J12" s="26"/>
    </row>
    <row r="13" spans="1:10" ht="63.75" customHeight="1" x14ac:dyDescent="0.2">
      <c r="A13" s="3"/>
      <c r="B13" s="48" t="s">
        <v>44</v>
      </c>
      <c r="C13" s="22">
        <v>106</v>
      </c>
      <c r="D13" s="23">
        <v>41550.9</v>
      </c>
      <c r="E13" s="23">
        <v>45595.6</v>
      </c>
      <c r="F13" s="23">
        <v>45469.7</v>
      </c>
      <c r="G13" s="24">
        <f t="shared" si="1"/>
        <v>109.43132399057541</v>
      </c>
      <c r="H13" s="24">
        <f t="shared" si="2"/>
        <v>99.723876865311567</v>
      </c>
      <c r="I13" s="44" t="s">
        <v>77</v>
      </c>
      <c r="J13" s="26"/>
    </row>
    <row r="14" spans="1:10" ht="63.75" customHeight="1" x14ac:dyDescent="0.2">
      <c r="A14" s="3"/>
      <c r="B14" s="48" t="s">
        <v>76</v>
      </c>
      <c r="C14" s="22">
        <v>107</v>
      </c>
      <c r="D14" s="23">
        <v>0</v>
      </c>
      <c r="E14" s="23">
        <v>780.9</v>
      </c>
      <c r="F14" s="23">
        <v>780.9</v>
      </c>
      <c r="G14" s="24" t="e">
        <f t="shared" ref="G14" si="3">SUM(F14/D14)*100</f>
        <v>#DIV/0!</v>
      </c>
      <c r="H14" s="24">
        <f t="shared" ref="H14" si="4">SUM(F14/E14)*100</f>
        <v>100</v>
      </c>
      <c r="I14" s="56" t="s">
        <v>79</v>
      </c>
      <c r="J14" s="26"/>
    </row>
    <row r="15" spans="1:10" ht="22.5" customHeight="1" x14ac:dyDescent="0.2">
      <c r="A15" s="3"/>
      <c r="B15" s="48" t="s">
        <v>43</v>
      </c>
      <c r="C15" s="22">
        <v>111</v>
      </c>
      <c r="D15" s="23">
        <v>2000</v>
      </c>
      <c r="E15" s="23">
        <v>75.599999999999994</v>
      </c>
      <c r="F15" s="23">
        <v>0</v>
      </c>
      <c r="G15" s="24">
        <f t="shared" si="1"/>
        <v>0</v>
      </c>
      <c r="H15" s="24">
        <f t="shared" si="2"/>
        <v>0</v>
      </c>
      <c r="I15" s="56" t="s">
        <v>80</v>
      </c>
      <c r="J15" s="52" t="s">
        <v>80</v>
      </c>
    </row>
    <row r="16" spans="1:10" ht="75.75" customHeight="1" x14ac:dyDescent="0.2">
      <c r="A16" s="3"/>
      <c r="B16" s="48" t="s">
        <v>42</v>
      </c>
      <c r="C16" s="22">
        <v>113</v>
      </c>
      <c r="D16" s="23">
        <v>231564.2</v>
      </c>
      <c r="E16" s="23">
        <v>250220.4</v>
      </c>
      <c r="F16" s="23">
        <v>236774.2</v>
      </c>
      <c r="G16" s="24">
        <f t="shared" si="1"/>
        <v>102.24991600601474</v>
      </c>
      <c r="H16" s="24">
        <f t="shared" si="2"/>
        <v>94.626257491395592</v>
      </c>
      <c r="I16" s="13"/>
      <c r="J16" s="53" t="s">
        <v>81</v>
      </c>
    </row>
    <row r="17" spans="1:10" s="16" customFormat="1" ht="12.75" customHeight="1" x14ac:dyDescent="0.2">
      <c r="A17" s="15"/>
      <c r="B17" s="49" t="s">
        <v>41</v>
      </c>
      <c r="C17" s="27" t="s">
        <v>61</v>
      </c>
      <c r="D17" s="28">
        <f>SUM(D18:D20)</f>
        <v>43022.9</v>
      </c>
      <c r="E17" s="28">
        <f t="shared" ref="E17:F17" si="5">SUM(E18:E20)</f>
        <v>46225.5</v>
      </c>
      <c r="F17" s="28">
        <f t="shared" si="5"/>
        <v>44834.8</v>
      </c>
      <c r="G17" s="29">
        <f t="shared" si="1"/>
        <v>104.21147807330516</v>
      </c>
      <c r="H17" s="29">
        <f t="shared" si="2"/>
        <v>96.991487382505341</v>
      </c>
      <c r="I17" s="30"/>
      <c r="J17" s="31"/>
    </row>
    <row r="18" spans="1:10" ht="36" customHeight="1" x14ac:dyDescent="0.2">
      <c r="A18" s="3"/>
      <c r="B18" s="50" t="s">
        <v>40</v>
      </c>
      <c r="C18" s="22">
        <v>304</v>
      </c>
      <c r="D18" s="45">
        <v>6683.4</v>
      </c>
      <c r="E18" s="45">
        <v>7412.5</v>
      </c>
      <c r="F18" s="45">
        <v>7408</v>
      </c>
      <c r="G18" s="24">
        <f t="shared" si="1"/>
        <v>110.84178711434301</v>
      </c>
      <c r="H18" s="24">
        <f t="shared" si="2"/>
        <v>99.939291736930855</v>
      </c>
      <c r="I18" s="56" t="s">
        <v>82</v>
      </c>
      <c r="J18" s="55"/>
    </row>
    <row r="19" spans="1:10" ht="21.75" customHeight="1" x14ac:dyDescent="0.2">
      <c r="A19" s="3"/>
      <c r="B19" s="48" t="s">
        <v>39</v>
      </c>
      <c r="C19" s="22">
        <v>309</v>
      </c>
      <c r="D19" s="23">
        <v>36172.300000000003</v>
      </c>
      <c r="E19" s="23">
        <v>38622.199999999997</v>
      </c>
      <c r="F19" s="23">
        <v>37278</v>
      </c>
      <c r="G19" s="24">
        <f t="shared" si="1"/>
        <v>103.05675890114811</v>
      </c>
      <c r="H19" s="24">
        <f t="shared" si="2"/>
        <v>96.519618250643418</v>
      </c>
      <c r="I19" s="25"/>
      <c r="J19" s="26"/>
    </row>
    <row r="20" spans="1:10" ht="60" customHeight="1" x14ac:dyDescent="0.2">
      <c r="A20" s="3"/>
      <c r="B20" s="48" t="s">
        <v>38</v>
      </c>
      <c r="C20" s="22">
        <v>314</v>
      </c>
      <c r="D20" s="23">
        <v>167.2</v>
      </c>
      <c r="E20" s="23">
        <v>190.8</v>
      </c>
      <c r="F20" s="23">
        <v>148.80000000000001</v>
      </c>
      <c r="G20" s="24">
        <f t="shared" si="1"/>
        <v>88.995215311004799</v>
      </c>
      <c r="H20" s="24">
        <f t="shared" si="2"/>
        <v>77.987421383647799</v>
      </c>
      <c r="I20" s="13" t="s">
        <v>85</v>
      </c>
      <c r="J20" s="14" t="s">
        <v>85</v>
      </c>
    </row>
    <row r="21" spans="1:10" s="16" customFormat="1" ht="12.75" customHeight="1" x14ac:dyDescent="0.2">
      <c r="A21" s="15"/>
      <c r="B21" s="49" t="s">
        <v>37</v>
      </c>
      <c r="C21" s="27" t="s">
        <v>62</v>
      </c>
      <c r="D21" s="28">
        <f>SUM(D22:D27)</f>
        <v>281588.90000000002</v>
      </c>
      <c r="E21" s="28">
        <f>SUM(E22:E27)</f>
        <v>369797.69999999995</v>
      </c>
      <c r="F21" s="28">
        <f>SUM(F22:F27)</f>
        <v>343905</v>
      </c>
      <c r="G21" s="29">
        <f t="shared" si="1"/>
        <v>122.13016919345895</v>
      </c>
      <c r="H21" s="29">
        <f t="shared" si="2"/>
        <v>92.998144661256703</v>
      </c>
      <c r="I21" s="30"/>
      <c r="J21" s="31"/>
    </row>
    <row r="22" spans="1:10" ht="56.25" customHeight="1" x14ac:dyDescent="0.2">
      <c r="A22" s="3"/>
      <c r="B22" s="48" t="s">
        <v>36</v>
      </c>
      <c r="C22" s="22">
        <v>401</v>
      </c>
      <c r="D22" s="23">
        <v>4213.3999999999996</v>
      </c>
      <c r="E22" s="23">
        <v>3453.1</v>
      </c>
      <c r="F22" s="23">
        <v>3448.2</v>
      </c>
      <c r="G22" s="24">
        <f t="shared" si="1"/>
        <v>81.838894954193762</v>
      </c>
      <c r="H22" s="24">
        <f t="shared" si="2"/>
        <v>99.858098520170273</v>
      </c>
      <c r="I22" s="13" t="s">
        <v>58</v>
      </c>
      <c r="J22" s="26"/>
    </row>
    <row r="23" spans="1:10" ht="101.25" customHeight="1" x14ac:dyDescent="0.2">
      <c r="A23" s="3"/>
      <c r="B23" s="48" t="s">
        <v>35</v>
      </c>
      <c r="C23" s="22">
        <v>405</v>
      </c>
      <c r="D23" s="23">
        <v>2101.3000000000002</v>
      </c>
      <c r="E23" s="23">
        <v>11334.4</v>
      </c>
      <c r="F23" s="23">
        <v>11207.4</v>
      </c>
      <c r="G23" s="24">
        <f t="shared" si="1"/>
        <v>533.35554180745248</v>
      </c>
      <c r="H23" s="24">
        <f t="shared" si="2"/>
        <v>98.879517221908529</v>
      </c>
      <c r="I23" s="13" t="s">
        <v>83</v>
      </c>
      <c r="J23" s="26"/>
    </row>
    <row r="24" spans="1:10" ht="57" customHeight="1" x14ac:dyDescent="0.2">
      <c r="A24" s="3"/>
      <c r="B24" s="48" t="s">
        <v>34</v>
      </c>
      <c r="C24" s="22">
        <v>408</v>
      </c>
      <c r="D24" s="23">
        <v>7500</v>
      </c>
      <c r="E24" s="23">
        <v>8430.6</v>
      </c>
      <c r="F24" s="23">
        <v>7631.7</v>
      </c>
      <c r="G24" s="24">
        <f t="shared" si="1"/>
        <v>101.756</v>
      </c>
      <c r="H24" s="24">
        <f t="shared" si="2"/>
        <v>90.523806134794668</v>
      </c>
      <c r="I24" s="13"/>
      <c r="J24" s="53" t="s">
        <v>85</v>
      </c>
    </row>
    <row r="25" spans="1:10" ht="60" x14ac:dyDescent="0.2">
      <c r="A25" s="3"/>
      <c r="B25" s="48" t="s">
        <v>33</v>
      </c>
      <c r="C25" s="22">
        <v>409</v>
      </c>
      <c r="D25" s="23">
        <v>153337.79999999999</v>
      </c>
      <c r="E25" s="23">
        <v>228257.9</v>
      </c>
      <c r="F25" s="23">
        <v>209176.8</v>
      </c>
      <c r="G25" s="24">
        <f t="shared" si="1"/>
        <v>136.41567832589226</v>
      </c>
      <c r="H25" s="24">
        <f t="shared" si="2"/>
        <v>91.640552199945759</v>
      </c>
      <c r="I25" s="13" t="s">
        <v>84</v>
      </c>
      <c r="J25" s="53" t="s">
        <v>85</v>
      </c>
    </row>
    <row r="26" spans="1:10" ht="45.75" customHeight="1" x14ac:dyDescent="0.2">
      <c r="A26" s="3"/>
      <c r="B26" s="48" t="s">
        <v>32</v>
      </c>
      <c r="C26" s="22">
        <v>410</v>
      </c>
      <c r="D26" s="23">
        <v>39680.300000000003</v>
      </c>
      <c r="E26" s="23">
        <v>39246.300000000003</v>
      </c>
      <c r="F26" s="23">
        <v>37491.800000000003</v>
      </c>
      <c r="G26" s="24">
        <f t="shared" si="1"/>
        <v>94.484668714702252</v>
      </c>
      <c r="H26" s="24">
        <f t="shared" si="2"/>
        <v>95.529514884205639</v>
      </c>
      <c r="I26" s="56" t="s">
        <v>85</v>
      </c>
      <c r="J26" s="57"/>
    </row>
    <row r="27" spans="1:10" ht="43.5" customHeight="1" x14ac:dyDescent="0.2">
      <c r="A27" s="3"/>
      <c r="B27" s="48" t="s">
        <v>31</v>
      </c>
      <c r="C27" s="22">
        <v>412</v>
      </c>
      <c r="D27" s="23">
        <v>74756.100000000006</v>
      </c>
      <c r="E27" s="23">
        <v>79075.399999999994</v>
      </c>
      <c r="F27" s="23">
        <v>74949.100000000006</v>
      </c>
      <c r="G27" s="24">
        <f t="shared" si="1"/>
        <v>100.25817291164199</v>
      </c>
      <c r="H27" s="24">
        <f t="shared" si="2"/>
        <v>94.781815836530711</v>
      </c>
      <c r="I27" s="13"/>
      <c r="J27" s="53" t="s">
        <v>85</v>
      </c>
    </row>
    <row r="28" spans="1:10" s="16" customFormat="1" ht="12.75" customHeight="1" x14ac:dyDescent="0.2">
      <c r="A28" s="15"/>
      <c r="B28" s="49" t="s">
        <v>30</v>
      </c>
      <c r="C28" s="27" t="s">
        <v>63</v>
      </c>
      <c r="D28" s="28">
        <f>SUM(D29:D32)</f>
        <v>186404.40000000002</v>
      </c>
      <c r="E28" s="28">
        <f t="shared" ref="E28:F28" si="6">SUM(E29:E32)</f>
        <v>1159824.5999999999</v>
      </c>
      <c r="F28" s="28">
        <f t="shared" si="6"/>
        <v>1128420.5</v>
      </c>
      <c r="G28" s="29">
        <f t="shared" si="1"/>
        <v>605.36151507153249</v>
      </c>
      <c r="H28" s="29">
        <f t="shared" si="2"/>
        <v>97.292340583222682</v>
      </c>
      <c r="I28" s="30"/>
      <c r="J28" s="31"/>
    </row>
    <row r="29" spans="1:10" ht="63" customHeight="1" x14ac:dyDescent="0.2">
      <c r="A29" s="3"/>
      <c r="B29" s="48" t="s">
        <v>29</v>
      </c>
      <c r="C29" s="22">
        <v>501</v>
      </c>
      <c r="D29" s="23">
        <v>108888.6</v>
      </c>
      <c r="E29" s="23">
        <v>1013752.1</v>
      </c>
      <c r="F29" s="23">
        <v>986936.1</v>
      </c>
      <c r="G29" s="24">
        <f t="shared" si="1"/>
        <v>906.37229241628586</v>
      </c>
      <c r="H29" s="24">
        <f t="shared" si="2"/>
        <v>97.354777366182518</v>
      </c>
      <c r="I29" s="13" t="s">
        <v>86</v>
      </c>
      <c r="J29" s="14"/>
    </row>
    <row r="30" spans="1:10" ht="108" x14ac:dyDescent="0.2">
      <c r="A30" s="3"/>
      <c r="B30" s="48" t="s">
        <v>28</v>
      </c>
      <c r="C30" s="22">
        <v>502</v>
      </c>
      <c r="D30" s="23">
        <v>31033.1</v>
      </c>
      <c r="E30" s="23">
        <v>51859.6</v>
      </c>
      <c r="F30" s="23">
        <v>50131</v>
      </c>
      <c r="G30" s="24">
        <f t="shared" si="1"/>
        <v>161.54041974536867</v>
      </c>
      <c r="H30" s="24">
        <f t="shared" si="2"/>
        <v>96.66676950844203</v>
      </c>
      <c r="I30" s="13" t="s">
        <v>87</v>
      </c>
      <c r="J30" s="14"/>
    </row>
    <row r="31" spans="1:10" ht="96" x14ac:dyDescent="0.2">
      <c r="A31" s="3"/>
      <c r="B31" s="48" t="s">
        <v>27</v>
      </c>
      <c r="C31" s="22">
        <v>503</v>
      </c>
      <c r="D31" s="23">
        <v>46470</v>
      </c>
      <c r="E31" s="23">
        <v>94200.2</v>
      </c>
      <c r="F31" s="23">
        <v>91343.4</v>
      </c>
      <c r="G31" s="24">
        <f t="shared" si="1"/>
        <v>196.56423499031632</v>
      </c>
      <c r="H31" s="24">
        <f t="shared" si="2"/>
        <v>96.967310048173999</v>
      </c>
      <c r="I31" s="13" t="s">
        <v>88</v>
      </c>
      <c r="J31" s="26"/>
    </row>
    <row r="32" spans="1:10" ht="43.5" customHeight="1" x14ac:dyDescent="0.2">
      <c r="A32" s="3"/>
      <c r="B32" s="48" t="s">
        <v>26</v>
      </c>
      <c r="C32" s="22">
        <v>505</v>
      </c>
      <c r="D32" s="23">
        <v>12.7</v>
      </c>
      <c r="E32" s="23">
        <v>12.7</v>
      </c>
      <c r="F32" s="23">
        <v>10</v>
      </c>
      <c r="G32" s="24">
        <f t="shared" si="1"/>
        <v>78.740157480314963</v>
      </c>
      <c r="H32" s="24">
        <f t="shared" si="2"/>
        <v>78.740157480314963</v>
      </c>
      <c r="I32" s="59" t="s">
        <v>57</v>
      </c>
      <c r="J32" s="58" t="s">
        <v>57</v>
      </c>
    </row>
    <row r="33" spans="1:10" s="16" customFormat="1" ht="12.75" customHeight="1" x14ac:dyDescent="0.2">
      <c r="A33" s="15"/>
      <c r="B33" s="49" t="s">
        <v>25</v>
      </c>
      <c r="C33" s="27" t="s">
        <v>64</v>
      </c>
      <c r="D33" s="28">
        <f>SUM(D34)</f>
        <v>1151.0999999999999</v>
      </c>
      <c r="E33" s="28">
        <f t="shared" ref="E33:F33" si="7">SUM(E34)</f>
        <v>1157.8</v>
      </c>
      <c r="F33" s="28">
        <f t="shared" si="7"/>
        <v>1157.8</v>
      </c>
      <c r="G33" s="29">
        <f t="shared" si="1"/>
        <v>100.5820519503084</v>
      </c>
      <c r="H33" s="29">
        <f t="shared" si="2"/>
        <v>100</v>
      </c>
      <c r="I33" s="30"/>
      <c r="J33" s="31"/>
    </row>
    <row r="34" spans="1:10" ht="12.75" customHeight="1" x14ac:dyDescent="0.2">
      <c r="A34" s="3"/>
      <c r="B34" s="48" t="s">
        <v>24</v>
      </c>
      <c r="C34" s="22">
        <v>605</v>
      </c>
      <c r="D34" s="23">
        <v>1151.0999999999999</v>
      </c>
      <c r="E34" s="23">
        <v>1157.8</v>
      </c>
      <c r="F34" s="23">
        <v>1157.8</v>
      </c>
      <c r="G34" s="24">
        <f t="shared" si="1"/>
        <v>100.5820519503084</v>
      </c>
      <c r="H34" s="24">
        <f t="shared" si="2"/>
        <v>100</v>
      </c>
      <c r="I34" s="25"/>
      <c r="J34" s="26"/>
    </row>
    <row r="35" spans="1:10" s="16" customFormat="1" ht="12.75" customHeight="1" x14ac:dyDescent="0.2">
      <c r="A35" s="15"/>
      <c r="B35" s="49" t="s">
        <v>23</v>
      </c>
      <c r="C35" s="27" t="s">
        <v>65</v>
      </c>
      <c r="D35" s="28">
        <f>SUM(D36:D40)</f>
        <v>2635449.7999999998</v>
      </c>
      <c r="E35" s="28">
        <f t="shared" ref="E35:F35" si="8">SUM(E36:E40)</f>
        <v>2654194.1</v>
      </c>
      <c r="F35" s="28">
        <f t="shared" si="8"/>
        <v>2570171.9</v>
      </c>
      <c r="G35" s="29">
        <f t="shared" si="1"/>
        <v>97.523083156431213</v>
      </c>
      <c r="H35" s="29">
        <f t="shared" si="2"/>
        <v>96.834361134326983</v>
      </c>
      <c r="I35" s="30"/>
      <c r="J35" s="31"/>
    </row>
    <row r="36" spans="1:10" x14ac:dyDescent="0.2">
      <c r="A36" s="3"/>
      <c r="B36" s="48" t="s">
        <v>22</v>
      </c>
      <c r="C36" s="22">
        <v>701</v>
      </c>
      <c r="D36" s="23">
        <v>904476.2</v>
      </c>
      <c r="E36" s="23">
        <v>904261.1</v>
      </c>
      <c r="F36" s="23">
        <v>876685</v>
      </c>
      <c r="G36" s="24">
        <f t="shared" si="1"/>
        <v>96.927370781011163</v>
      </c>
      <c r="H36" s="24">
        <f t="shared" si="2"/>
        <v>96.950427260445025</v>
      </c>
      <c r="I36" s="13"/>
      <c r="J36" s="26"/>
    </row>
    <row r="37" spans="1:10" x14ac:dyDescent="0.2">
      <c r="A37" s="3"/>
      <c r="B37" s="48" t="s">
        <v>21</v>
      </c>
      <c r="C37" s="22">
        <v>702</v>
      </c>
      <c r="D37" s="23">
        <v>1182119.7</v>
      </c>
      <c r="E37" s="23">
        <v>1221262.6000000001</v>
      </c>
      <c r="F37" s="23">
        <v>1178318.5</v>
      </c>
      <c r="G37" s="24">
        <f t="shared" si="1"/>
        <v>99.678442039329866</v>
      </c>
      <c r="H37" s="24">
        <f t="shared" si="2"/>
        <v>96.483630957011201</v>
      </c>
      <c r="I37" s="13"/>
      <c r="J37" s="26"/>
    </row>
    <row r="38" spans="1:10" ht="120" customHeight="1" x14ac:dyDescent="0.2">
      <c r="A38" s="3"/>
      <c r="B38" s="48" t="s">
        <v>20</v>
      </c>
      <c r="C38" s="22">
        <v>703</v>
      </c>
      <c r="D38" s="23">
        <v>360079.5</v>
      </c>
      <c r="E38" s="23">
        <v>321043.59999999998</v>
      </c>
      <c r="F38" s="23">
        <v>312471.5</v>
      </c>
      <c r="G38" s="24">
        <f t="shared" si="1"/>
        <v>86.778475308924826</v>
      </c>
      <c r="H38" s="24">
        <f t="shared" si="2"/>
        <v>97.329926527113457</v>
      </c>
      <c r="I38" s="13" t="s">
        <v>101</v>
      </c>
      <c r="J38" s="26"/>
    </row>
    <row r="39" spans="1:10" ht="99.75" customHeight="1" x14ac:dyDescent="0.2">
      <c r="A39" s="3"/>
      <c r="B39" s="48" t="s">
        <v>19</v>
      </c>
      <c r="C39" s="22">
        <v>707</v>
      </c>
      <c r="D39" s="23">
        <v>93576.9</v>
      </c>
      <c r="E39" s="23">
        <v>117581</v>
      </c>
      <c r="F39" s="23">
        <v>115168.8</v>
      </c>
      <c r="G39" s="24">
        <f t="shared" si="1"/>
        <v>123.07396376669884</v>
      </c>
      <c r="H39" s="24">
        <f t="shared" si="2"/>
        <v>97.948478070436551</v>
      </c>
      <c r="I39" s="13" t="s">
        <v>98</v>
      </c>
      <c r="J39" s="26"/>
    </row>
    <row r="40" spans="1:10" ht="71.25" customHeight="1" x14ac:dyDescent="0.2">
      <c r="A40" s="3"/>
      <c r="B40" s="48" t="s">
        <v>18</v>
      </c>
      <c r="C40" s="22">
        <v>709</v>
      </c>
      <c r="D40" s="23">
        <v>95197.5</v>
      </c>
      <c r="E40" s="23">
        <v>90045.8</v>
      </c>
      <c r="F40" s="23">
        <v>87528.1</v>
      </c>
      <c r="G40" s="24">
        <f t="shared" si="1"/>
        <v>91.943696000420189</v>
      </c>
      <c r="H40" s="24">
        <f t="shared" si="2"/>
        <v>97.203978419870779</v>
      </c>
      <c r="I40" s="13" t="s">
        <v>100</v>
      </c>
      <c r="J40" s="26"/>
    </row>
    <row r="41" spans="1:10" s="16" customFormat="1" ht="18" customHeight="1" x14ac:dyDescent="0.2">
      <c r="A41" s="15"/>
      <c r="B41" s="49" t="s">
        <v>17</v>
      </c>
      <c r="C41" s="27" t="s">
        <v>66</v>
      </c>
      <c r="D41" s="28">
        <f>SUM(D42:D43)</f>
        <v>252751.7</v>
      </c>
      <c r="E41" s="28">
        <f t="shared" ref="E41:F41" si="9">SUM(E42:E43)</f>
        <v>258659.9</v>
      </c>
      <c r="F41" s="28">
        <f t="shared" si="9"/>
        <v>256133.7</v>
      </c>
      <c r="G41" s="29">
        <f t="shared" si="1"/>
        <v>101.33807210792251</v>
      </c>
      <c r="H41" s="29">
        <f t="shared" si="2"/>
        <v>99.02335073971652</v>
      </c>
      <c r="I41" s="17"/>
      <c r="J41" s="31"/>
    </row>
    <row r="42" spans="1:10" x14ac:dyDescent="0.2">
      <c r="A42" s="3"/>
      <c r="B42" s="48" t="s">
        <v>16</v>
      </c>
      <c r="C42" s="22">
        <v>801</v>
      </c>
      <c r="D42" s="23">
        <v>252538.2</v>
      </c>
      <c r="E42" s="23">
        <v>258446.4</v>
      </c>
      <c r="F42" s="23">
        <v>255920.2</v>
      </c>
      <c r="G42" s="24">
        <f t="shared" si="1"/>
        <v>101.33920333636655</v>
      </c>
      <c r="H42" s="24">
        <f t="shared" si="2"/>
        <v>99.022543939478368</v>
      </c>
      <c r="I42" s="13"/>
      <c r="J42" s="26"/>
    </row>
    <row r="43" spans="1:10" ht="12.75" customHeight="1" x14ac:dyDescent="0.2">
      <c r="A43" s="3"/>
      <c r="B43" s="48" t="s">
        <v>15</v>
      </c>
      <c r="C43" s="22">
        <v>804</v>
      </c>
      <c r="D43" s="23">
        <v>213.5</v>
      </c>
      <c r="E43" s="23">
        <v>213.5</v>
      </c>
      <c r="F43" s="23">
        <v>213.5</v>
      </c>
      <c r="G43" s="24">
        <f t="shared" si="1"/>
        <v>100</v>
      </c>
      <c r="H43" s="24">
        <f t="shared" si="2"/>
        <v>100</v>
      </c>
      <c r="I43" s="25"/>
      <c r="J43" s="26"/>
    </row>
    <row r="44" spans="1:10" s="16" customFormat="1" ht="12.75" customHeight="1" x14ac:dyDescent="0.2">
      <c r="A44" s="15"/>
      <c r="B44" s="49" t="s">
        <v>14</v>
      </c>
      <c r="C44" s="27" t="s">
        <v>67</v>
      </c>
      <c r="D44" s="28">
        <f>SUM(D45)</f>
        <v>888.4</v>
      </c>
      <c r="E44" s="28">
        <f t="shared" ref="E44:F44" si="10">SUM(E45)</f>
        <v>600</v>
      </c>
      <c r="F44" s="28">
        <f t="shared" si="10"/>
        <v>600</v>
      </c>
      <c r="G44" s="29">
        <f t="shared" si="1"/>
        <v>67.537145429986495</v>
      </c>
      <c r="H44" s="29">
        <f t="shared" si="2"/>
        <v>100</v>
      </c>
      <c r="I44" s="30"/>
      <c r="J44" s="31"/>
    </row>
    <row r="45" spans="1:10" ht="55.5" customHeight="1" x14ac:dyDescent="0.2">
      <c r="A45" s="3"/>
      <c r="B45" s="48" t="s">
        <v>13</v>
      </c>
      <c r="C45" s="22">
        <v>909</v>
      </c>
      <c r="D45" s="23">
        <v>888.4</v>
      </c>
      <c r="E45" s="23">
        <v>600</v>
      </c>
      <c r="F45" s="23">
        <v>600</v>
      </c>
      <c r="G45" s="24">
        <f t="shared" si="1"/>
        <v>67.537145429986495</v>
      </c>
      <c r="H45" s="24">
        <f t="shared" si="2"/>
        <v>100</v>
      </c>
      <c r="I45" s="13" t="s">
        <v>89</v>
      </c>
      <c r="J45" s="26"/>
    </row>
    <row r="46" spans="1:10" s="16" customFormat="1" ht="12.75" customHeight="1" x14ac:dyDescent="0.2">
      <c r="A46" s="15"/>
      <c r="B46" s="49" t="s">
        <v>12</v>
      </c>
      <c r="C46" s="27" t="s">
        <v>68</v>
      </c>
      <c r="D46" s="28">
        <f>SUM(D47:D50)</f>
        <v>137662.09999999998</v>
      </c>
      <c r="E46" s="28">
        <f t="shared" ref="E46:F46" si="11">SUM(E47:E50)</f>
        <v>568716.9</v>
      </c>
      <c r="F46" s="28">
        <f t="shared" si="11"/>
        <v>516155.7</v>
      </c>
      <c r="G46" s="29">
        <f t="shared" si="1"/>
        <v>374.94393881830956</v>
      </c>
      <c r="H46" s="29">
        <f t="shared" si="2"/>
        <v>90.757932461651833</v>
      </c>
      <c r="I46" s="30"/>
      <c r="J46" s="31"/>
    </row>
    <row r="47" spans="1:10" ht="63.75" customHeight="1" x14ac:dyDescent="0.2">
      <c r="A47" s="3"/>
      <c r="B47" s="48" t="s">
        <v>11</v>
      </c>
      <c r="C47" s="22">
        <v>1001</v>
      </c>
      <c r="D47" s="23">
        <v>6000</v>
      </c>
      <c r="E47" s="23">
        <v>8326.7000000000007</v>
      </c>
      <c r="F47" s="23">
        <v>8326.7000000000007</v>
      </c>
      <c r="G47" s="24">
        <f t="shared" si="1"/>
        <v>138.77833333333334</v>
      </c>
      <c r="H47" s="24">
        <f t="shared" si="2"/>
        <v>100</v>
      </c>
      <c r="I47" s="44" t="s">
        <v>92</v>
      </c>
      <c r="J47" s="26"/>
    </row>
    <row r="48" spans="1:10" ht="168" x14ac:dyDescent="0.2">
      <c r="A48" s="3"/>
      <c r="B48" s="48" t="s">
        <v>10</v>
      </c>
      <c r="C48" s="22">
        <v>1003</v>
      </c>
      <c r="D48" s="23">
        <v>10658.4</v>
      </c>
      <c r="E48" s="23">
        <v>407030.2</v>
      </c>
      <c r="F48" s="23">
        <v>374659</v>
      </c>
      <c r="G48" s="24">
        <f t="shared" si="1"/>
        <v>3515.1523680852661</v>
      </c>
      <c r="H48" s="24">
        <f t="shared" si="2"/>
        <v>92.046978332320307</v>
      </c>
      <c r="I48" s="13" t="s">
        <v>91</v>
      </c>
      <c r="J48" s="14" t="s">
        <v>90</v>
      </c>
    </row>
    <row r="49" spans="1:10" ht="102" customHeight="1" x14ac:dyDescent="0.2">
      <c r="A49" s="3"/>
      <c r="B49" s="48" t="s">
        <v>9</v>
      </c>
      <c r="C49" s="22">
        <v>1004</v>
      </c>
      <c r="D49" s="23">
        <v>102827.4</v>
      </c>
      <c r="E49" s="23">
        <v>135205.9</v>
      </c>
      <c r="F49" s="23">
        <v>116380.2</v>
      </c>
      <c r="G49" s="24">
        <f t="shared" si="1"/>
        <v>113.18014459181114</v>
      </c>
      <c r="H49" s="24">
        <f t="shared" si="2"/>
        <v>86.076273298724388</v>
      </c>
      <c r="I49" s="44" t="s">
        <v>93</v>
      </c>
      <c r="J49" s="53" t="s">
        <v>95</v>
      </c>
    </row>
    <row r="50" spans="1:10" ht="133.5" customHeight="1" x14ac:dyDescent="0.2">
      <c r="A50" s="3"/>
      <c r="B50" s="48" t="s">
        <v>8</v>
      </c>
      <c r="C50" s="22">
        <v>1006</v>
      </c>
      <c r="D50" s="23">
        <v>18176.3</v>
      </c>
      <c r="E50" s="23">
        <v>18154.099999999999</v>
      </c>
      <c r="F50" s="23">
        <v>16789.8</v>
      </c>
      <c r="G50" s="24">
        <f t="shared" si="1"/>
        <v>92.371934882236758</v>
      </c>
      <c r="H50" s="24">
        <f t="shared" si="2"/>
        <v>92.484893219713456</v>
      </c>
      <c r="I50" s="54" t="s">
        <v>94</v>
      </c>
      <c r="J50" s="53" t="s">
        <v>94</v>
      </c>
    </row>
    <row r="51" spans="1:10" s="16" customFormat="1" ht="12.75" customHeight="1" x14ac:dyDescent="0.2">
      <c r="A51" s="15"/>
      <c r="B51" s="49" t="s">
        <v>7</v>
      </c>
      <c r="C51" s="27" t="s">
        <v>69</v>
      </c>
      <c r="D51" s="28">
        <f>SUM(D52:D53)</f>
        <v>0</v>
      </c>
      <c r="E51" s="28">
        <f t="shared" ref="E51:F51" si="12">SUM(E52:E53)</f>
        <v>199060.6</v>
      </c>
      <c r="F51" s="28">
        <f t="shared" si="12"/>
        <v>194922.40000000002</v>
      </c>
      <c r="G51" s="29" t="e">
        <f t="shared" si="1"/>
        <v>#DIV/0!</v>
      </c>
      <c r="H51" s="29">
        <f t="shared" si="2"/>
        <v>97.921135573790096</v>
      </c>
      <c r="I51" s="30"/>
      <c r="J51" s="32"/>
    </row>
    <row r="52" spans="1:10" ht="159.75" customHeight="1" x14ac:dyDescent="0.2">
      <c r="A52" s="3"/>
      <c r="B52" s="48" t="s">
        <v>6</v>
      </c>
      <c r="C52" s="22">
        <v>1101</v>
      </c>
      <c r="D52" s="23">
        <v>0</v>
      </c>
      <c r="E52" s="23">
        <v>63364.4</v>
      </c>
      <c r="F52" s="23">
        <v>62489.7</v>
      </c>
      <c r="G52" s="24" t="e">
        <f t="shared" si="1"/>
        <v>#DIV/0!</v>
      </c>
      <c r="H52" s="24">
        <f t="shared" si="2"/>
        <v>98.61957187316537</v>
      </c>
      <c r="I52" s="13" t="s">
        <v>99</v>
      </c>
      <c r="J52" s="26"/>
    </row>
    <row r="53" spans="1:10" ht="81.75" customHeight="1" x14ac:dyDescent="0.2">
      <c r="A53" s="3"/>
      <c r="B53" s="48" t="s">
        <v>5</v>
      </c>
      <c r="C53" s="22">
        <v>1102</v>
      </c>
      <c r="D53" s="23">
        <v>0</v>
      </c>
      <c r="E53" s="23">
        <v>135696.20000000001</v>
      </c>
      <c r="F53" s="23">
        <v>132432.70000000001</v>
      </c>
      <c r="G53" s="24" t="e">
        <f t="shared" si="1"/>
        <v>#DIV/0!</v>
      </c>
      <c r="H53" s="24">
        <f t="shared" si="2"/>
        <v>97.594995290951402</v>
      </c>
      <c r="I53" s="13" t="s">
        <v>96</v>
      </c>
      <c r="J53" s="14"/>
    </row>
    <row r="54" spans="1:10" s="16" customFormat="1" ht="12.75" customHeight="1" x14ac:dyDescent="0.2">
      <c r="A54" s="15"/>
      <c r="B54" s="49" t="s">
        <v>4</v>
      </c>
      <c r="C54" s="27" t="s">
        <v>70</v>
      </c>
      <c r="D54" s="28">
        <f>SUM(D56+D55)</f>
        <v>18054.099999999999</v>
      </c>
      <c r="E54" s="28">
        <f t="shared" ref="E54:F54" si="13">SUM(E56+E55)</f>
        <v>18944.099999999999</v>
      </c>
      <c r="F54" s="28">
        <f t="shared" si="13"/>
        <v>18545.900000000001</v>
      </c>
      <c r="G54" s="29">
        <f t="shared" si="1"/>
        <v>102.72403498374332</v>
      </c>
      <c r="H54" s="29">
        <f t="shared" si="2"/>
        <v>97.898026298425378</v>
      </c>
      <c r="I54" s="30"/>
      <c r="J54" s="31"/>
    </row>
    <row r="55" spans="1:10" ht="12.75" customHeight="1" x14ac:dyDescent="0.2">
      <c r="A55" s="3"/>
      <c r="B55" s="48" t="s">
        <v>3</v>
      </c>
      <c r="C55" s="22">
        <v>1202</v>
      </c>
      <c r="D55" s="23">
        <v>11779.4</v>
      </c>
      <c r="E55" s="23">
        <v>12669.4</v>
      </c>
      <c r="F55" s="23">
        <v>12309.1</v>
      </c>
      <c r="G55" s="24">
        <f t="shared" si="1"/>
        <v>104.49683345501471</v>
      </c>
      <c r="H55" s="24">
        <f t="shared" si="2"/>
        <v>97.156139990844082</v>
      </c>
      <c r="I55" s="25"/>
      <c r="J55" s="26"/>
    </row>
    <row r="56" spans="1:10" ht="40.5" customHeight="1" x14ac:dyDescent="0.2">
      <c r="A56" s="3"/>
      <c r="B56" s="48" t="s">
        <v>2</v>
      </c>
      <c r="C56" s="22">
        <v>1204</v>
      </c>
      <c r="D56" s="23">
        <v>6274.7</v>
      </c>
      <c r="E56" s="23">
        <v>6274.7</v>
      </c>
      <c r="F56" s="23">
        <v>6236.8</v>
      </c>
      <c r="G56" s="24">
        <f t="shared" si="1"/>
        <v>99.395987059142271</v>
      </c>
      <c r="H56" s="24">
        <f t="shared" si="2"/>
        <v>99.395987059142271</v>
      </c>
      <c r="I56" s="13"/>
      <c r="J56" s="26"/>
    </row>
    <row r="57" spans="1:10" s="16" customFormat="1" ht="12.75" customHeight="1" x14ac:dyDescent="0.2">
      <c r="A57" s="15"/>
      <c r="B57" s="49" t="s">
        <v>1</v>
      </c>
      <c r="C57" s="27" t="s">
        <v>71</v>
      </c>
      <c r="D57" s="28">
        <f>SUM(D58)</f>
        <v>4177</v>
      </c>
      <c r="E57" s="28">
        <f t="shared" ref="E57:F57" si="14">SUM(E58)</f>
        <v>3852</v>
      </c>
      <c r="F57" s="28">
        <f t="shared" si="14"/>
        <v>3822.3</v>
      </c>
      <c r="G57" s="29">
        <f t="shared" si="1"/>
        <v>91.508259516399335</v>
      </c>
      <c r="H57" s="29">
        <f t="shared" si="2"/>
        <v>99.228971962616825</v>
      </c>
      <c r="I57" s="30"/>
      <c r="J57" s="31"/>
    </row>
    <row r="58" spans="1:10" ht="46.5" customHeight="1" x14ac:dyDescent="0.2">
      <c r="A58" s="3"/>
      <c r="B58" s="48" t="s">
        <v>0</v>
      </c>
      <c r="C58" s="22">
        <v>1301</v>
      </c>
      <c r="D58" s="23">
        <v>4177</v>
      </c>
      <c r="E58" s="23">
        <v>3852</v>
      </c>
      <c r="F58" s="23">
        <v>3822.3</v>
      </c>
      <c r="G58" s="24">
        <f t="shared" si="1"/>
        <v>91.508259516399335</v>
      </c>
      <c r="H58" s="24">
        <f t="shared" si="2"/>
        <v>99.228971962616825</v>
      </c>
      <c r="I58" s="14" t="s">
        <v>97</v>
      </c>
      <c r="J58" s="53"/>
    </row>
    <row r="59" spans="1:10" ht="12.75" customHeight="1" thickBot="1" x14ac:dyDescent="0.25">
      <c r="A59" s="4"/>
      <c r="B59" s="51" t="s">
        <v>56</v>
      </c>
      <c r="C59" s="46">
        <v>1301</v>
      </c>
      <c r="D59" s="33">
        <f>SUM(D8+D17+D21+D28+D33+D35+D41+D44+D46+D51+D54+D57)</f>
        <v>4047842.1</v>
      </c>
      <c r="E59" s="33">
        <f>SUM(E8+E17+E21+E28+E33+E35+E41+E44+E46+E51+E54+E57)</f>
        <v>5790771.7999999998</v>
      </c>
      <c r="F59" s="33">
        <f>SUM(F8+F17+F21+F28+F33+F35+F41+F44+F46+F51+F54+F57)</f>
        <v>5573056.5000000009</v>
      </c>
      <c r="G59" s="41">
        <f t="shared" si="1"/>
        <v>137.67969111245719</v>
      </c>
      <c r="H59" s="41">
        <f t="shared" si="2"/>
        <v>96.240305998589008</v>
      </c>
      <c r="I59" s="34"/>
      <c r="J59" s="35"/>
    </row>
    <row r="60" spans="1:10" ht="12.75" hidden="1" customHeight="1" x14ac:dyDescent="0.2">
      <c r="A60" s="5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8">
        <v>0</v>
      </c>
      <c r="I60" s="9"/>
    </row>
    <row r="61" spans="1:10" ht="12.75" customHeight="1" x14ac:dyDescent="0.2">
      <c r="A61" s="10"/>
      <c r="B61" s="11"/>
      <c r="C61" s="11"/>
      <c r="D61" s="12"/>
      <c r="E61" s="12"/>
      <c r="F61" s="12"/>
      <c r="G61" s="12"/>
      <c r="H61" s="12"/>
      <c r="I61" s="2"/>
    </row>
  </sheetData>
  <mergeCells count="10"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Мыйня Виктория Валерьевна</cp:lastModifiedBy>
  <cp:lastPrinted>2019-04-23T10:07:27Z</cp:lastPrinted>
  <dcterms:created xsi:type="dcterms:W3CDTF">2019-02-14T09:36:25Z</dcterms:created>
  <dcterms:modified xsi:type="dcterms:W3CDTF">2020-04-14T05:31:54Z</dcterms:modified>
</cp:coreProperties>
</file>