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a\Desktop\ИСПОЛНЕНИЕ для размещения\3з.приложения к пояснительной записке\"/>
    </mc:Choice>
  </mc:AlternateContent>
  <xr:revisionPtr revIDLastSave="0" documentId="8_{ED3C30D9-7117-4316-A8E0-5AAB24C80601}" xr6:coauthVersionLast="47" xr6:coauthVersionMax="47" xr10:uidLastSave="{00000000-0000-0000-0000-000000000000}"/>
  <bookViews>
    <workbookView xWindow="2436" yWindow="1008" windowWidth="18936" windowHeight="10968" xr2:uid="{33C489DC-09D7-4311-A21D-68587BFD3C3F}"/>
  </bookViews>
  <sheets>
    <sheet name="Расходы" sheetId="1" r:id="rId1"/>
  </sheets>
  <externalReferences>
    <externalReference r:id="rId2"/>
  </externalReference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_xlnm.Print_Titles" localSheetId="0">Расходы!$3:$5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 s="1"/>
  <c r="C74" i="1" s="1"/>
  <c r="E7" i="1"/>
  <c r="G7" i="1"/>
  <c r="G6" i="1" s="1"/>
  <c r="G74" i="1" s="1"/>
  <c r="I7" i="1"/>
  <c r="I6" i="1" s="1"/>
  <c r="I74" i="1" s="1"/>
  <c r="K7" i="1"/>
  <c r="K6" i="1" s="1"/>
  <c r="K74" i="1" s="1"/>
  <c r="D8" i="1"/>
  <c r="D7" i="1" s="1"/>
  <c r="D6" i="1" s="1"/>
  <c r="D74" i="1" s="1"/>
  <c r="F8" i="1"/>
  <c r="F7" i="1" s="1"/>
  <c r="H8" i="1"/>
  <c r="H7" i="1" s="1"/>
  <c r="J8" i="1"/>
  <c r="J7" i="1" s="1"/>
  <c r="L8" i="1"/>
  <c r="L7" i="1" s="1"/>
  <c r="D9" i="1"/>
  <c r="F9" i="1"/>
  <c r="H9" i="1"/>
  <c r="J9" i="1"/>
  <c r="L9" i="1"/>
  <c r="D10" i="1"/>
  <c r="F10" i="1"/>
  <c r="H10" i="1"/>
  <c r="J10" i="1"/>
  <c r="L10" i="1"/>
  <c r="D11" i="1"/>
  <c r="F11" i="1"/>
  <c r="H11" i="1"/>
  <c r="J11" i="1"/>
  <c r="L11" i="1"/>
  <c r="D12" i="1"/>
  <c r="F12" i="1"/>
  <c r="H12" i="1"/>
  <c r="J12" i="1"/>
  <c r="L12" i="1"/>
  <c r="D13" i="1"/>
  <c r="H13" i="1"/>
  <c r="J13" i="1"/>
  <c r="L13" i="1"/>
  <c r="M13" i="1" s="1"/>
  <c r="M7" i="1" s="1"/>
  <c r="M6" i="1" s="1"/>
  <c r="M74" i="1" s="1"/>
  <c r="D14" i="1"/>
  <c r="F14" i="1"/>
  <c r="H14" i="1"/>
  <c r="J14" i="1"/>
  <c r="L14" i="1"/>
  <c r="F15" i="1"/>
  <c r="H15" i="1"/>
  <c r="L15" i="1"/>
  <c r="D16" i="1"/>
  <c r="F16" i="1"/>
  <c r="H16" i="1"/>
  <c r="J16" i="1"/>
  <c r="L16" i="1"/>
  <c r="C17" i="1"/>
  <c r="E17" i="1"/>
  <c r="D17" i="1" s="1"/>
  <c r="G17" i="1"/>
  <c r="F17" i="1" s="1"/>
  <c r="I17" i="1"/>
  <c r="J17" i="1" s="1"/>
  <c r="K17" i="1"/>
  <c r="D18" i="1"/>
  <c r="F18" i="1"/>
  <c r="H18" i="1"/>
  <c r="J18" i="1"/>
  <c r="L18" i="1"/>
  <c r="D19" i="1"/>
  <c r="F19" i="1"/>
  <c r="H19" i="1"/>
  <c r="J19" i="1"/>
  <c r="L19" i="1"/>
  <c r="D20" i="1"/>
  <c r="F20" i="1"/>
  <c r="H20" i="1"/>
  <c r="J20" i="1"/>
  <c r="L20" i="1"/>
  <c r="C21" i="1"/>
  <c r="E21" i="1"/>
  <c r="F21" i="1"/>
  <c r="G21" i="1"/>
  <c r="H21" i="1"/>
  <c r="I21" i="1"/>
  <c r="L21" i="1"/>
  <c r="D22" i="1"/>
  <c r="D21" i="1" s="1"/>
  <c r="H22" i="1"/>
  <c r="J22" i="1"/>
  <c r="J21" i="1" s="1"/>
  <c r="L22" i="1"/>
  <c r="C23" i="1"/>
  <c r="E23" i="1"/>
  <c r="G23" i="1"/>
  <c r="I23" i="1"/>
  <c r="K23" i="1"/>
  <c r="M23" i="1"/>
  <c r="D24" i="1"/>
  <c r="D23" i="1" s="1"/>
  <c r="F24" i="1"/>
  <c r="H24" i="1"/>
  <c r="J24" i="1"/>
  <c r="L24" i="1"/>
  <c r="L23" i="1" s="1"/>
  <c r="D25" i="1"/>
  <c r="F25" i="1"/>
  <c r="H25" i="1"/>
  <c r="J25" i="1"/>
  <c r="J23" i="1" s="1"/>
  <c r="L25" i="1"/>
  <c r="D26" i="1"/>
  <c r="F26" i="1"/>
  <c r="H26" i="1"/>
  <c r="J26" i="1"/>
  <c r="L26" i="1"/>
  <c r="D27" i="1"/>
  <c r="F27" i="1"/>
  <c r="F23" i="1" s="1"/>
  <c r="H27" i="1"/>
  <c r="H23" i="1" s="1"/>
  <c r="J27" i="1"/>
  <c r="L27" i="1"/>
  <c r="C28" i="1"/>
  <c r="E28" i="1"/>
  <c r="G28" i="1"/>
  <c r="I28" i="1"/>
  <c r="K28" i="1"/>
  <c r="L28" i="1"/>
  <c r="M28" i="1"/>
  <c r="D29" i="1"/>
  <c r="D28" i="1" s="1"/>
  <c r="F29" i="1"/>
  <c r="H29" i="1"/>
  <c r="H28" i="1" s="1"/>
  <c r="J29" i="1"/>
  <c r="J28" i="1" s="1"/>
  <c r="L29" i="1"/>
  <c r="D30" i="1"/>
  <c r="F30" i="1"/>
  <c r="H30" i="1"/>
  <c r="J30" i="1"/>
  <c r="L30" i="1"/>
  <c r="D31" i="1"/>
  <c r="F31" i="1"/>
  <c r="H31" i="1"/>
  <c r="J31" i="1"/>
  <c r="L31" i="1"/>
  <c r="D32" i="1"/>
  <c r="F32" i="1"/>
  <c r="F28" i="1" s="1"/>
  <c r="H32" i="1"/>
  <c r="J32" i="1"/>
  <c r="L32" i="1"/>
  <c r="D33" i="1"/>
  <c r="F33" i="1"/>
  <c r="H33" i="1"/>
  <c r="J33" i="1"/>
  <c r="L33" i="1"/>
  <c r="D34" i="1"/>
  <c r="F34" i="1"/>
  <c r="H34" i="1"/>
  <c r="J34" i="1"/>
  <c r="L34" i="1"/>
  <c r="D35" i="1"/>
  <c r="F35" i="1"/>
  <c r="H35" i="1"/>
  <c r="J35" i="1"/>
  <c r="L35" i="1"/>
  <c r="C36" i="1"/>
  <c r="E36" i="1"/>
  <c r="E6" i="1" s="1"/>
  <c r="E74" i="1" s="1"/>
  <c r="G36" i="1"/>
  <c r="I36" i="1"/>
  <c r="K36" i="1"/>
  <c r="L36" i="1" s="1"/>
  <c r="M36" i="1"/>
  <c r="D37" i="1"/>
  <c r="D36" i="1" s="1"/>
  <c r="F37" i="1"/>
  <c r="F36" i="1" s="1"/>
  <c r="H37" i="1"/>
  <c r="J37" i="1"/>
  <c r="J36" i="1" s="1"/>
  <c r="L37" i="1"/>
  <c r="D38" i="1"/>
  <c r="F38" i="1"/>
  <c r="H38" i="1"/>
  <c r="J38" i="1"/>
  <c r="L38" i="1"/>
  <c r="D39" i="1"/>
  <c r="F39" i="1"/>
  <c r="H39" i="1"/>
  <c r="H36" i="1" s="1"/>
  <c r="J39" i="1"/>
  <c r="L39" i="1"/>
  <c r="D40" i="1"/>
  <c r="F40" i="1"/>
  <c r="H40" i="1"/>
  <c r="J40" i="1"/>
  <c r="L40" i="1"/>
  <c r="G41" i="1"/>
  <c r="H41" i="1"/>
  <c r="I41" i="1"/>
  <c r="L41" i="1" s="1"/>
  <c r="K41" i="1"/>
  <c r="M41" i="1"/>
  <c r="D42" i="1"/>
  <c r="F42" i="1"/>
  <c r="H42" i="1"/>
  <c r="J42" i="1"/>
  <c r="L42" i="1"/>
  <c r="D43" i="1"/>
  <c r="F43" i="1"/>
  <c r="H43" i="1"/>
  <c r="J43" i="1"/>
  <c r="L43" i="1"/>
  <c r="D44" i="1"/>
  <c r="D41" i="1" s="1"/>
  <c r="F44" i="1"/>
  <c r="F41" i="1" s="1"/>
  <c r="H44" i="1"/>
  <c r="J44" i="1"/>
  <c r="J41" i="1" s="1"/>
  <c r="L44" i="1"/>
  <c r="C45" i="1"/>
  <c r="E45" i="1"/>
  <c r="G45" i="1"/>
  <c r="I45" i="1"/>
  <c r="K45" i="1"/>
  <c r="L45" i="1"/>
  <c r="M45" i="1"/>
  <c r="D46" i="1"/>
  <c r="D45" i="1" s="1"/>
  <c r="F46" i="1"/>
  <c r="H46" i="1"/>
  <c r="H45" i="1" s="1"/>
  <c r="J46" i="1"/>
  <c r="L46" i="1"/>
  <c r="D47" i="1"/>
  <c r="F47" i="1"/>
  <c r="H47" i="1"/>
  <c r="J47" i="1"/>
  <c r="J45" i="1" s="1"/>
  <c r="L47" i="1"/>
  <c r="D48" i="1"/>
  <c r="F48" i="1"/>
  <c r="F45" i="1" s="1"/>
  <c r="H48" i="1"/>
  <c r="J48" i="1"/>
  <c r="L48" i="1"/>
  <c r="D49" i="1"/>
  <c r="F49" i="1"/>
  <c r="H49" i="1"/>
  <c r="J49" i="1"/>
  <c r="L49" i="1"/>
  <c r="D50" i="1"/>
  <c r="F50" i="1"/>
  <c r="H50" i="1"/>
  <c r="J50" i="1"/>
  <c r="L50" i="1"/>
  <c r="C51" i="1"/>
  <c r="E51" i="1"/>
  <c r="F51" i="1"/>
  <c r="G51" i="1"/>
  <c r="I51" i="1"/>
  <c r="K51" i="1"/>
  <c r="L51" i="1"/>
  <c r="M51" i="1"/>
  <c r="D52" i="1"/>
  <c r="D51" i="1" s="1"/>
  <c r="F52" i="1"/>
  <c r="H52" i="1"/>
  <c r="H51" i="1" s="1"/>
  <c r="J52" i="1"/>
  <c r="L52" i="1"/>
  <c r="D53" i="1"/>
  <c r="F53" i="1"/>
  <c r="H53" i="1"/>
  <c r="J53" i="1"/>
  <c r="J51" i="1" s="1"/>
  <c r="L53" i="1"/>
  <c r="C54" i="1"/>
  <c r="D54" i="1"/>
  <c r="E54" i="1"/>
  <c r="G54" i="1"/>
  <c r="I54" i="1"/>
  <c r="J54" i="1"/>
  <c r="K54" i="1"/>
  <c r="L54" i="1" s="1"/>
  <c r="M54" i="1"/>
  <c r="D55" i="1"/>
  <c r="F55" i="1"/>
  <c r="F54" i="1" s="1"/>
  <c r="H55" i="1"/>
  <c r="H54" i="1" s="1"/>
  <c r="J55" i="1"/>
  <c r="L55" i="1"/>
  <c r="C56" i="1"/>
  <c r="E56" i="1"/>
  <c r="G56" i="1"/>
  <c r="I56" i="1"/>
  <c r="K56" i="1"/>
  <c r="L56" i="1"/>
  <c r="M56" i="1"/>
  <c r="D57" i="1"/>
  <c r="D56" i="1" s="1"/>
  <c r="F57" i="1"/>
  <c r="H57" i="1"/>
  <c r="J57" i="1"/>
  <c r="J56" i="1" s="1"/>
  <c r="L57" i="1"/>
  <c r="D58" i="1"/>
  <c r="F58" i="1"/>
  <c r="H58" i="1"/>
  <c r="H56" i="1" s="1"/>
  <c r="J58" i="1"/>
  <c r="L58" i="1"/>
  <c r="D59" i="1"/>
  <c r="F59" i="1"/>
  <c r="H59" i="1"/>
  <c r="J59" i="1"/>
  <c r="L59" i="1"/>
  <c r="D60" i="1"/>
  <c r="F60" i="1"/>
  <c r="F56" i="1" s="1"/>
  <c r="H60" i="1"/>
  <c r="J60" i="1"/>
  <c r="L60" i="1"/>
  <c r="C61" i="1"/>
  <c r="E61" i="1"/>
  <c r="F61" i="1"/>
  <c r="G61" i="1"/>
  <c r="I61" i="1"/>
  <c r="K61" i="1"/>
  <c r="L61" i="1" s="1"/>
  <c r="M61" i="1"/>
  <c r="D62" i="1"/>
  <c r="D61" i="1" s="1"/>
  <c r="F62" i="1"/>
  <c r="H62" i="1"/>
  <c r="H61" i="1" s="1"/>
  <c r="J62" i="1"/>
  <c r="J61" i="1" s="1"/>
  <c r="L62" i="1"/>
  <c r="D63" i="1"/>
  <c r="F63" i="1"/>
  <c r="H63" i="1"/>
  <c r="J63" i="1"/>
  <c r="L63" i="1"/>
  <c r="D64" i="1"/>
  <c r="F64" i="1"/>
  <c r="H64" i="1"/>
  <c r="J64" i="1"/>
  <c r="L64" i="1"/>
  <c r="C65" i="1"/>
  <c r="E65" i="1"/>
  <c r="G65" i="1"/>
  <c r="I65" i="1"/>
  <c r="L65" i="1" s="1"/>
  <c r="K65" i="1"/>
  <c r="M65" i="1"/>
  <c r="D66" i="1"/>
  <c r="D65" i="1" s="1"/>
  <c r="F66" i="1"/>
  <c r="F65" i="1" s="1"/>
  <c r="H66" i="1"/>
  <c r="J66" i="1"/>
  <c r="L66" i="1"/>
  <c r="D67" i="1"/>
  <c r="F67" i="1"/>
  <c r="H67" i="1"/>
  <c r="H65" i="1" s="1"/>
  <c r="J67" i="1"/>
  <c r="J65" i="1" s="1"/>
  <c r="L67" i="1"/>
  <c r="C68" i="1"/>
  <c r="E68" i="1"/>
  <c r="G68" i="1"/>
  <c r="I68" i="1"/>
  <c r="K68" i="1"/>
  <c r="L68" i="1"/>
  <c r="M68" i="1"/>
  <c r="D69" i="1"/>
  <c r="D68" i="1" s="1"/>
  <c r="F69" i="1"/>
  <c r="F68" i="1" s="1"/>
  <c r="H69" i="1"/>
  <c r="H68" i="1" s="1"/>
  <c r="J69" i="1"/>
  <c r="J68" i="1" s="1"/>
  <c r="L69" i="1"/>
  <c r="C70" i="1"/>
  <c r="E70" i="1"/>
  <c r="D70" i="1" s="1"/>
  <c r="G70" i="1"/>
  <c r="F70" i="1" s="1"/>
  <c r="H70" i="1"/>
  <c r="I70" i="1"/>
  <c r="K70" i="1"/>
  <c r="J70" i="1" s="1"/>
  <c r="D71" i="1"/>
  <c r="F71" i="1"/>
  <c r="H71" i="1"/>
  <c r="J71" i="1"/>
  <c r="L71" i="1"/>
  <c r="D72" i="1"/>
  <c r="F72" i="1"/>
  <c r="H72" i="1"/>
  <c r="J72" i="1"/>
  <c r="L72" i="1"/>
  <c r="D73" i="1"/>
  <c r="F73" i="1"/>
  <c r="H73" i="1"/>
  <c r="J73" i="1"/>
  <c r="L73" i="1"/>
  <c r="L6" i="1" l="1"/>
  <c r="L74" i="1" s="1"/>
  <c r="J6" i="1"/>
  <c r="J74" i="1" s="1"/>
  <c r="H6" i="1"/>
  <c r="H74" i="1" s="1"/>
  <c r="F6" i="1"/>
  <c r="F74" i="1" s="1"/>
  <c r="H17" i="1"/>
  <c r="L70" i="1"/>
  <c r="L17" i="1"/>
</calcChain>
</file>

<file path=xl/sharedStrings.xml><?xml version="1.0" encoding="utf-8"?>
<sst xmlns="http://schemas.openxmlformats.org/spreadsheetml/2006/main" count="153" uniqueCount="146">
  <si>
    <t>Результат (Дефицит/ Профицит)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</si>
  <si>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</si>
  <si>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</si>
  <si>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</si>
  <si>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</si>
  <si>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</si>
  <si>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</si>
  <si>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</si>
  <si>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</si>
  <si>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1301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</si>
  <si>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</si>
  <si>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</si>
  <si>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</si>
  <si>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</si>
  <si>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</si>
  <si>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</si>
  <si>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</si>
  <si>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1200</t>
  </si>
  <si>
    <t>Средства массовой информации</t>
  </si>
  <si>
    <t>1103</t>
  </si>
  <si>
    <t>Спорт высших достижений</t>
  </si>
  <si>
    <t xml:space="preserve"> 1102 </t>
  </si>
  <si>
    <t>Массовый спорт</t>
  </si>
  <si>
    <t xml:space="preserve"> 1101 </t>
  </si>
  <si>
    <t xml:space="preserve">Физическая культура </t>
  </si>
  <si>
    <t xml:space="preserve"> 1100 </t>
  </si>
  <si>
    <t>Физическая культура и спорт</t>
  </si>
  <si>
    <t xml:space="preserve"> 1006 </t>
  </si>
  <si>
    <t>Другие вопросы в области социальной политики</t>
  </si>
  <si>
    <t xml:space="preserve"> 1004 </t>
  </si>
  <si>
    <t>Охрана семьи и детства</t>
  </si>
  <si>
    <t xml:space="preserve"> 1003 </t>
  </si>
  <si>
    <t>Социальное обеспечение населения</t>
  </si>
  <si>
    <t xml:space="preserve"> 1001 </t>
  </si>
  <si>
    <t>Пенсионное обеспечение</t>
  </si>
  <si>
    <t xml:space="preserve"> 1000</t>
  </si>
  <si>
    <t>Социальная политика</t>
  </si>
  <si>
    <t>0909</t>
  </si>
  <si>
    <t xml:space="preserve">Другие вопросы в области здравоохранения </t>
  </si>
  <si>
    <t xml:space="preserve"> 0900 </t>
  </si>
  <si>
    <t xml:space="preserve">Здравоохранение </t>
  </si>
  <si>
    <t>0804</t>
  </si>
  <si>
    <t xml:space="preserve">Другие вопросы в области культуры, кинематографии </t>
  </si>
  <si>
    <t xml:space="preserve">0801 </t>
  </si>
  <si>
    <t>Культура</t>
  </si>
  <si>
    <t xml:space="preserve"> 0800 </t>
  </si>
  <si>
    <t xml:space="preserve">Культура, кинематография </t>
  </si>
  <si>
    <t xml:space="preserve"> 0709 </t>
  </si>
  <si>
    <t>Другие вопросы в области образования</t>
  </si>
  <si>
    <t xml:space="preserve"> 0707 </t>
  </si>
  <si>
    <t>Молодежная политика и оздоровление детей</t>
  </si>
  <si>
    <t xml:space="preserve"> 0703 </t>
  </si>
  <si>
    <t>Дополнительное образование детей</t>
  </si>
  <si>
    <t xml:space="preserve">0702 </t>
  </si>
  <si>
    <t>Общее образование</t>
  </si>
  <si>
    <t xml:space="preserve"> 0701 </t>
  </si>
  <si>
    <t>Дошкольное образование</t>
  </si>
  <si>
    <t xml:space="preserve">0700 </t>
  </si>
  <si>
    <t>Образование</t>
  </si>
  <si>
    <t xml:space="preserve"> 0605 </t>
  </si>
  <si>
    <t>Другие вопросы в области охраны окружающей среды</t>
  </si>
  <si>
    <t xml:space="preserve">0603 </t>
  </si>
  <si>
    <t>Охрана объектов растительного и животного мира и среды их обитания</t>
  </si>
  <si>
    <t>0601</t>
  </si>
  <si>
    <t>Экологический контроль</t>
  </si>
  <si>
    <t xml:space="preserve"> 0600 </t>
  </si>
  <si>
    <t>Охрана окружающей среды</t>
  </si>
  <si>
    <t xml:space="preserve"> 0505 </t>
  </si>
  <si>
    <t>Другие вопросы в области жилищно-коммунального хозяйства</t>
  </si>
  <si>
    <t>0503</t>
  </si>
  <si>
    <t>Благоустройство</t>
  </si>
  <si>
    <t xml:space="preserve"> 0502 </t>
  </si>
  <si>
    <t>Коммунальное хозяйство</t>
  </si>
  <si>
    <t xml:space="preserve"> 0501</t>
  </si>
  <si>
    <t>Жилищное хозяйство</t>
  </si>
  <si>
    <t xml:space="preserve"> 0500 </t>
  </si>
  <si>
    <t>Жилищно-коммунальное хозяйство</t>
  </si>
  <si>
    <t xml:space="preserve"> 0412 </t>
  </si>
  <si>
    <t>Другие вопросы в области национальной экономики</t>
  </si>
  <si>
    <t xml:space="preserve"> 0410 </t>
  </si>
  <si>
    <t>Связь и информатика</t>
  </si>
  <si>
    <t xml:space="preserve"> 0409 </t>
  </si>
  <si>
    <t>Дорожное хозяйство (дорожные фонды)</t>
  </si>
  <si>
    <t xml:space="preserve"> 0408 </t>
  </si>
  <si>
    <t>Транспорт</t>
  </si>
  <si>
    <t xml:space="preserve"> 0407 </t>
  </si>
  <si>
    <t>Лесное хозяйство</t>
  </si>
  <si>
    <t xml:space="preserve">0405 </t>
  </si>
  <si>
    <t>Сельское хозяйство и рыболовство</t>
  </si>
  <si>
    <t xml:space="preserve"> 0401 </t>
  </si>
  <si>
    <t>Общеэкономические вопросы</t>
  </si>
  <si>
    <t xml:space="preserve"> 0400 </t>
  </si>
  <si>
    <t>Национальная экономика</t>
  </si>
  <si>
    <t xml:space="preserve"> 0314</t>
  </si>
  <si>
    <t>Другие вопросы в области национальной безопасности и правоохранительной деятельности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</si>
  <si>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</si>
  <si>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</si>
  <si>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0309</t>
  </si>
  <si>
    <t xml:space="preserve"> Гражданская оборона</t>
  </si>
  <si>
    <t>0304</t>
  </si>
  <si>
    <t>Органы юстиции</t>
  </si>
  <si>
    <t xml:space="preserve"> 0300 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</si>
  <si>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</si>
  <si>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</si>
  <si>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</si>
  <si>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 xml:space="preserve"> 0200 </t>
  </si>
  <si>
    <t>Национальная оборона</t>
  </si>
  <si>
    <t>0204</t>
  </si>
  <si>
    <t>Мобилизационная подготовка экономики</t>
  </si>
  <si>
    <t xml:space="preserve"> 0203</t>
  </si>
  <si>
    <t>0202</t>
  </si>
  <si>
    <t>Модернизация Вооруженных Сил РФ и воинских формирований</t>
  </si>
  <si>
    <t>0113</t>
  </si>
  <si>
    <t>Другие общегосударственные вопросы</t>
  </si>
  <si>
    <t xml:space="preserve"> 0112</t>
  </si>
  <si>
    <t>Прикладные научные исследования в области общегосударственных вопросов</t>
  </si>
  <si>
    <t>0111</t>
  </si>
  <si>
    <t>Резервные фонды</t>
  </si>
  <si>
    <t xml:space="preserve">0107 </t>
  </si>
  <si>
    <t>Обеспечение проведения выборов и референдумов</t>
  </si>
  <si>
    <t xml:space="preserve"> 0106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</si>
  <si>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</si>
  <si>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0105 </t>
  </si>
  <si>
    <t>Судебная система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</si>
  <si>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</si>
  <si>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</si>
  <si>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</si>
  <si>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</si>
  <si>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</si>
  <si>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</si>
  <si>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0100 </t>
  </si>
  <si>
    <t>Общегосударственные вопросы</t>
  </si>
  <si>
    <t>РАСХОДЫ</t>
  </si>
  <si>
    <t>2</t>
  </si>
  <si>
    <t>1</t>
  </si>
  <si>
    <t>Утверждено Решением Думы города  от 22.12.2023 №357 (с учетом уведомлений ДФ ХМАО-Югры)</t>
  </si>
  <si>
    <t>Изменения в решение Думы города (+/-)</t>
  </si>
  <si>
    <t>Утверждено Решением Думы города  от 22.12.2023 №357</t>
  </si>
  <si>
    <t>Утверждено Решением Думы города  от 27.10.2023 №320</t>
  </si>
  <si>
    <t>Утверждено Решением Думы города  от 23.06.2023 №293</t>
  </si>
  <si>
    <t>Утверждено Решением Думы города  от 22.02.2023 №270</t>
  </si>
  <si>
    <t>Первоначально утверждено решением Думы города от 07.12.2022 №247</t>
  </si>
  <si>
    <t>Код</t>
  </si>
  <si>
    <t>Наименование показателя</t>
  </si>
  <si>
    <t>(тыс.рублей)</t>
  </si>
  <si>
    <t xml:space="preserve">Сведения о внесенных изменениях в решение об утверждении бюджета в 2023 году в части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</si>
</sst>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0_р_._-;\-* #,##0.00_р_._-;_-* &quot;-&quot;??_р_._-;_-@_-"/>
    <numFmt numFmtId="166" formatCode="#,##0.0_р_."/>
    <numFmt numFmtId="167" formatCode="#,##0.0;[Red]\-#,##0.0;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166" fontId="4" fillId="2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/>
    <xf numFmtId="166" fontId="2" fillId="2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/>
    <xf numFmtId="164" fontId="2" fillId="2" borderId="1" xfId="2" applyNumberFormat="1" applyFont="1" applyFill="1" applyBorder="1" applyAlignment="1" applyProtection="1">
      <alignment horizontal="center" vertical="center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167" fontId="2" fillId="0" borderId="1" xfId="2" applyNumberFormat="1" applyFont="1" applyBorder="1" applyAlignment="1" applyProtection="1">
      <alignment horizontal="center" vertical="center"/>
      <protection hidden="1"/>
    </xf>
    <xf numFmtId="167" fontId="2" fillId="2" borderId="1" xfId="2" applyNumberFormat="1" applyFont="1" applyFill="1" applyBorder="1" applyAlignment="1" applyProtection="1">
      <alignment horizontal="center" vertical="center"/>
      <protection hidden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 applyProtection="1">
      <alignment horizontal="center" wrapText="1"/>
      <protection hidden="1"/>
    </xf>
    <xf numFmtId="164" fontId="2" fillId="0" borderId="1" xfId="2" applyNumberFormat="1" applyFont="1" applyBorder="1" applyAlignment="1" applyProtection="1">
      <alignment horizontal="center" wrapText="1"/>
      <protection hidden="1"/>
    </xf>
    <xf numFmtId="164" fontId="2" fillId="2" borderId="1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 10" xfId="2" xr:uid="{45FC7148-0428-4420-9F45-9122534E8B0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a\Desktop\&#1048;&#1057;&#1055;&#1054;&#1051;&#1053;&#1045;&#1053;&#1048;&#1045;%20&#1076;&#1083;&#1103;%20&#1088;&#1072;&#1079;&#1084;&#1077;&#1097;&#1077;&#1085;&#1080;&#1103;\3&#1079;.&#1087;&#1088;&#1080;&#1083;&#1086;&#1078;&#1077;&#1085;&#1080;&#1103;%20&#1082;%20&#1087;&#1086;&#1103;&#1089;&#1085;&#1080;&#1090;&#1077;&#1083;&#1100;&#1085;&#1086;&#1081;%20&#1079;&#1072;&#1087;&#1080;&#1089;&#1082;&#1077;\2.6.&#1057;&#1074;&#1077;&#1076;-&#1103;%20&#1086;%20&#1074;&#1085;&#1077;&#1089;&#1077;&#1085;&#1085;&#1099;&#1093;%20&#1080;&#1079;&#1084;&#1077;&#1085;&#1077;&#1085;&#1080;&#1103;&#1093;%20&#1074;%20&#1088;&#1077;&#1096;&#1077;&#1085;&#1080;&#1077;.xlsx" TargetMode="External"/><Relationship Id="rId1" Type="http://schemas.openxmlformats.org/officeDocument/2006/relationships/externalLinkPath" Target="2.6.&#1057;&#1074;&#1077;&#1076;-&#1103;%20&#1086;%20&#1074;&#1085;&#1077;&#1089;&#1077;&#1085;&#1085;&#1099;&#1093;%20&#1080;&#1079;&#1084;&#1077;&#1085;&#1077;&#1085;&#1080;&#1103;&#1093;%20&#1074;%20&#1088;&#1077;&#1096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Доходы"/>
    </sheetNames>
    <sheetDataSet>
      <sheetData sheetId="0">
        <row r="9">
          <cell r="C9">
            <v>6377958.4000000004</v>
          </cell>
          <cell r="D9">
            <v>17410.400000000001</v>
          </cell>
          <cell r="E9">
            <v>6395368.7999999998</v>
          </cell>
          <cell r="F9">
            <v>256600</v>
          </cell>
          <cell r="G9">
            <v>6651968.7999999998</v>
          </cell>
          <cell r="H9">
            <v>235120.7</v>
          </cell>
          <cell r="I9">
            <v>6887089.5</v>
          </cell>
          <cell r="J9">
            <v>149757.9</v>
          </cell>
          <cell r="K9">
            <v>7036847.4000000004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F1628-460D-4E53-B902-0B48A3AD26F8}">
  <sheetPr>
    <pageSetUpPr fitToPage="1"/>
  </sheetPr>
  <dimension ref="A1:O79"/>
  <sheetViews>
    <sheetView tabSelected="1" zoomScale="90" zoomScaleNormal="90" workbookViewId="0">
      <pane xSplit="2" ySplit="5" topLeftCell="C58" activePane="bottomRight" state="frozen"/>
      <selection pane="topRight" activeCell="C1" sqref="C1"/>
      <selection pane="bottomLeft" activeCell="A6" sqref="A6"/>
      <selection pane="bottomRight" sqref="A1:M1"/>
    </sheetView>
  </sheetViews>
  <sheetFormatPr defaultColWidth="8.88671875" defaultRowHeight="13.2" x14ac:dyDescent="0.25"/>
  <cols>
    <col min="1" max="1" width="27.44140625" style="1" customWidth="1"/>
    <col min="2" max="2" width="7.5546875" style="1" customWidth="1"/>
    <col min="3" max="6" width="16" style="1" customWidth="1"/>
    <col min="7" max="8" width="16.6640625" style="1" customWidth="1"/>
    <col min="9" max="11" width="16" style="1" customWidth="1"/>
    <col min="12" max="12" width="16" style="1" hidden="1" customWidth="1"/>
    <col min="13" max="13" width="17" style="1" hidden="1" customWidth="1"/>
    <col min="14" max="16384" width="8.88671875" style="1"/>
  </cols>
  <sheetData>
    <row r="1" spans="1:15" ht="24.6" customHeight="1" x14ac:dyDescent="0.25">
      <c r="A1" s="43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x14ac:dyDescent="0.25">
      <c r="M2" s="42" t="s">
        <v>144</v>
      </c>
    </row>
    <row r="3" spans="1:15" ht="13.2" customHeight="1" x14ac:dyDescent="0.25">
      <c r="A3" s="37" t="s">
        <v>143</v>
      </c>
      <c r="B3" s="37" t="s">
        <v>142</v>
      </c>
      <c r="C3" s="41" t="s">
        <v>141</v>
      </c>
      <c r="D3" s="41" t="s">
        <v>136</v>
      </c>
      <c r="E3" s="38" t="s">
        <v>140</v>
      </c>
      <c r="F3" s="41" t="s">
        <v>136</v>
      </c>
      <c r="G3" s="38" t="s">
        <v>139</v>
      </c>
      <c r="H3" s="37" t="s">
        <v>136</v>
      </c>
      <c r="I3" s="38" t="s">
        <v>138</v>
      </c>
      <c r="J3" s="37" t="s">
        <v>136</v>
      </c>
      <c r="K3" s="40" t="s">
        <v>137</v>
      </c>
      <c r="L3" s="35" t="s">
        <v>136</v>
      </c>
      <c r="M3" s="34" t="s">
        <v>135</v>
      </c>
    </row>
    <row r="4" spans="1:15" ht="88.5" customHeight="1" x14ac:dyDescent="0.25">
      <c r="A4" s="37"/>
      <c r="B4" s="37"/>
      <c r="C4" s="39"/>
      <c r="D4" s="39"/>
      <c r="E4" s="38"/>
      <c r="F4" s="39"/>
      <c r="G4" s="38"/>
      <c r="H4" s="37"/>
      <c r="I4" s="38"/>
      <c r="J4" s="37"/>
      <c r="K4" s="36"/>
      <c r="L4" s="35"/>
      <c r="M4" s="34"/>
    </row>
    <row r="5" spans="1:15" ht="13.2" customHeight="1" x14ac:dyDescent="0.25">
      <c r="A5" s="33" t="s">
        <v>134</v>
      </c>
      <c r="B5" s="33" t="s">
        <v>133</v>
      </c>
      <c r="C5" s="32">
        <v>3</v>
      </c>
      <c r="D5" s="32">
        <v>8</v>
      </c>
      <c r="E5" s="32">
        <v>9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1">
        <v>8</v>
      </c>
      <c r="M5" s="30">
        <v>10</v>
      </c>
    </row>
    <row r="6" spans="1:15" ht="18" customHeight="1" x14ac:dyDescent="0.25">
      <c r="A6" s="29" t="s">
        <v>132</v>
      </c>
      <c r="B6" s="28"/>
      <c r="C6" s="27">
        <f>C7+C21+C23+C28+C36+C41+C45+C51+C54+C56+C61+C65+C68</f>
        <v>6516868.5</v>
      </c>
      <c r="D6" s="27">
        <f>D7+D21+D23+D28+D36+D41+D45+D51+D54+D56+D61+D65+D68</f>
        <v>336536.59999999992</v>
      </c>
      <c r="E6" s="27">
        <f>E7+E21+E23+E28+E36+E41+E45+E51+E54+E56+E61+E65+E68</f>
        <v>6869492</v>
      </c>
      <c r="F6" s="27">
        <f>F7+F21+F23+F28+F36+F41+F45+F51+F54+F56+F61+F65+F68</f>
        <v>214751.10000000018</v>
      </c>
      <c r="G6" s="27">
        <f>G7+G21+G23+G28+G36+G41+G45+G51+G54+G56+G61+G65+G68</f>
        <v>7126092</v>
      </c>
      <c r="H6" s="27">
        <f>H7+H21+H23+H28+H36+H41+H45+H51+H54+H56+H61+H65+H68</f>
        <v>235120.6999999994</v>
      </c>
      <c r="I6" s="27">
        <f>I7+I21+I23+I28+I36+I41+I45+I51+I54+I56+I61+I65+I68</f>
        <v>7361212.6999999993</v>
      </c>
      <c r="J6" s="27">
        <f>J7+J21+J23+J28+J36+J41+J45+J51+J54+J56+J61+J65+J68</f>
        <v>74427.000000000087</v>
      </c>
      <c r="K6" s="27">
        <f>K7+K21+K23+K28+K36+K41+K45+K51+K54+K56+K61+K65+K68</f>
        <v>7510970.5999999987</v>
      </c>
      <c r="L6" s="26">
        <f>L7+L21+L23+L28+L36+L41+L45+L51+L54+L56+L61+L65+L68</f>
        <v>149757.90000000049</v>
      </c>
      <c r="M6" s="26">
        <f>M7+M21+M23+M28+M36+M41+M45+M51+M54+M56+M61+M65+M68</f>
        <v>7510970.5999999987</v>
      </c>
      <c r="O6" s="3"/>
    </row>
    <row r="7" spans="1:15" s="7" customFormat="1" ht="26.4" x14ac:dyDescent="0.25">
      <c r="A7" s="11" t="s">
        <v>131</v>
      </c>
      <c r="B7" s="10" t="s">
        <v>130</v>
      </c>
      <c r="C7" s="9">
        <f>C8+C9+C10+C11+C12+C13+C14+C15+C16</f>
        <v>448423.10000000003</v>
      </c>
      <c r="D7" s="9">
        <f>D8+D9+D10+D11+D12+D13+D14+D15+D16</f>
        <v>-946</v>
      </c>
      <c r="E7" s="9">
        <f>E8+E9+E10+E11+E12+E13+E14+E15+E16</f>
        <v>447477.10000000003</v>
      </c>
      <c r="F7" s="9">
        <f>F8+F9+F10+F11+F12+F13+F14+F15+F16</f>
        <v>1796.5</v>
      </c>
      <c r="G7" s="9">
        <f>G8+G9+G10+G11+G12+G13+G14+G15+G16</f>
        <v>449273.60000000003</v>
      </c>
      <c r="H7" s="9">
        <f>H8+H9+H10+H11+H12+H13+H14+H15+H16</f>
        <v>74559.099999999977</v>
      </c>
      <c r="I7" s="9">
        <f>I8+I9+I10+I11+I12+I13+I14+I15+I16</f>
        <v>523832.69999999995</v>
      </c>
      <c r="J7" s="9">
        <f>J8+J9+J10+J11+J12+J13+J14+J15+J16</f>
        <v>7392.4000000000278</v>
      </c>
      <c r="K7" s="9">
        <f>K8+K9+K10+K11+K12+K13+K14+K15+K16</f>
        <v>531225.10000000009</v>
      </c>
      <c r="L7" s="8">
        <f>L8+L9+L10+L11+L12+L13+L14+L15+L16</f>
        <v>7392.4000000000278</v>
      </c>
      <c r="M7" s="8">
        <f>M8+M9+M10+M11+M12+M13+M14+M15+M16</f>
        <v>531225.10000000009</v>
      </c>
    </row>
    <row r="8" spans="1:15" ht="54.6" customHeight="1" x14ac:dyDescent="0.25">
      <c r="A8" s="16" t="s">
        <v>129</v>
      </c>
      <c r="B8" s="15" t="s">
        <v>128</v>
      </c>
      <c r="C8" s="19">
        <v>5554.3</v>
      </c>
      <c r="D8" s="14">
        <f>E8-C8</f>
        <v>0</v>
      </c>
      <c r="E8" s="14">
        <v>5554.3</v>
      </c>
      <c r="F8" s="14">
        <f>G8-E8</f>
        <v>0</v>
      </c>
      <c r="G8" s="14">
        <v>5554.3</v>
      </c>
      <c r="H8" s="14">
        <f>I8-G8</f>
        <v>-2995.5</v>
      </c>
      <c r="I8" s="14">
        <v>2558.8000000000002</v>
      </c>
      <c r="J8" s="14">
        <f>K8-I8</f>
        <v>984.19999999999982</v>
      </c>
      <c r="K8" s="14">
        <v>3543</v>
      </c>
      <c r="L8" s="13">
        <f>K8-I8</f>
        <v>984.19999999999982</v>
      </c>
      <c r="M8" s="18">
        <v>3543</v>
      </c>
    </row>
    <row r="9" spans="1:15" ht="84.75" customHeight="1" x14ac:dyDescent="0.25">
      <c r="A9" s="16" t="s">
        <v>127</v>
      </c>
      <c r="B9" s="15" t="s">
        <v>126</v>
      </c>
      <c r="C9" s="19">
        <v>10074</v>
      </c>
      <c r="D9" s="14">
        <f>E9-C9</f>
        <v>0</v>
      </c>
      <c r="E9" s="14">
        <v>10074</v>
      </c>
      <c r="F9" s="14">
        <f>G9-E9</f>
        <v>0</v>
      </c>
      <c r="G9" s="14">
        <v>10074</v>
      </c>
      <c r="H9" s="14">
        <f>I9-G9</f>
        <v>2913.2000000000007</v>
      </c>
      <c r="I9" s="14">
        <v>12987.2</v>
      </c>
      <c r="J9" s="14">
        <f>K9-I9</f>
        <v>166.69999999999891</v>
      </c>
      <c r="K9" s="14">
        <v>13153.9</v>
      </c>
      <c r="L9" s="13">
        <f>K9-I9</f>
        <v>166.69999999999891</v>
      </c>
      <c r="M9" s="18">
        <v>13153.9</v>
      </c>
    </row>
    <row r="10" spans="1:15" ht="108" customHeight="1" x14ac:dyDescent="0.25">
      <c r="A10" s="16" t="s">
        <v>125</v>
      </c>
      <c r="B10" s="15" t="s">
        <v>124</v>
      </c>
      <c r="C10" s="19">
        <v>231082.2</v>
      </c>
      <c r="D10" s="14">
        <f>E10-C10</f>
        <v>-765</v>
      </c>
      <c r="E10" s="14">
        <v>230317.2</v>
      </c>
      <c r="F10" s="14">
        <f>G10-E10</f>
        <v>-1263.7000000000116</v>
      </c>
      <c r="G10" s="14">
        <v>229053.5</v>
      </c>
      <c r="H10" s="14">
        <f>I10-G10</f>
        <v>50199.599999999977</v>
      </c>
      <c r="I10" s="14">
        <v>279253.09999999998</v>
      </c>
      <c r="J10" s="14">
        <f>K10-I10</f>
        <v>310.30000000004657</v>
      </c>
      <c r="K10" s="14">
        <v>279563.40000000002</v>
      </c>
      <c r="L10" s="13">
        <f>K10-I10</f>
        <v>310.30000000004657</v>
      </c>
      <c r="M10" s="18">
        <v>279563.40000000002</v>
      </c>
    </row>
    <row r="11" spans="1:15" ht="15" customHeight="1" x14ac:dyDescent="0.25">
      <c r="A11" s="16" t="s">
        <v>123</v>
      </c>
      <c r="B11" s="15" t="s">
        <v>122</v>
      </c>
      <c r="C11" s="19">
        <v>1.2</v>
      </c>
      <c r="D11" s="14">
        <f>E11-C11</f>
        <v>0</v>
      </c>
      <c r="E11" s="14">
        <v>1.2</v>
      </c>
      <c r="F11" s="14">
        <f>G11-E11</f>
        <v>0</v>
      </c>
      <c r="G11" s="14">
        <v>1.2</v>
      </c>
      <c r="H11" s="14">
        <f>I11-G11</f>
        <v>0</v>
      </c>
      <c r="I11" s="14">
        <v>1.2</v>
      </c>
      <c r="J11" s="14">
        <f>K11-I11</f>
        <v>0</v>
      </c>
      <c r="K11" s="14">
        <v>1.2</v>
      </c>
      <c r="L11" s="13">
        <f>K11-I11</f>
        <v>0</v>
      </c>
      <c r="M11" s="18">
        <v>1.2</v>
      </c>
    </row>
    <row r="12" spans="1:15" ht="81" customHeight="1" x14ac:dyDescent="0.25">
      <c r="A12" s="16" t="s">
        <v>121</v>
      </c>
      <c r="B12" s="15" t="s">
        <v>120</v>
      </c>
      <c r="C12" s="19">
        <v>48839.9</v>
      </c>
      <c r="D12" s="14">
        <f>E12-C12</f>
        <v>-26.5</v>
      </c>
      <c r="E12" s="14">
        <v>48813.4</v>
      </c>
      <c r="F12" s="14">
        <f>G12-E12</f>
        <v>0</v>
      </c>
      <c r="G12" s="14">
        <v>48813.4</v>
      </c>
      <c r="H12" s="14">
        <f>I12-G12</f>
        <v>9025.9000000000015</v>
      </c>
      <c r="I12" s="14">
        <v>57839.3</v>
      </c>
      <c r="J12" s="14">
        <f>K12-I12</f>
        <v>82.399999999994179</v>
      </c>
      <c r="K12" s="14">
        <v>57921.7</v>
      </c>
      <c r="L12" s="13">
        <f>K12-I12</f>
        <v>82.399999999994179</v>
      </c>
      <c r="M12" s="13">
        <v>57921.7</v>
      </c>
    </row>
    <row r="13" spans="1:15" ht="28.95" customHeight="1" x14ac:dyDescent="0.25">
      <c r="A13" s="16" t="s">
        <v>119</v>
      </c>
      <c r="B13" s="15" t="s">
        <v>118</v>
      </c>
      <c r="C13" s="19">
        <v>0</v>
      </c>
      <c r="D13" s="14">
        <f>E13-C13</f>
        <v>0</v>
      </c>
      <c r="E13" s="14">
        <v>0</v>
      </c>
      <c r="F13" s="14">
        <v>0</v>
      </c>
      <c r="G13" s="14">
        <v>0</v>
      </c>
      <c r="H13" s="14">
        <f>I13-G13</f>
        <v>0</v>
      </c>
      <c r="I13" s="14">
        <v>0</v>
      </c>
      <c r="J13" s="14">
        <f>K13-I13</f>
        <v>0</v>
      </c>
      <c r="K13" s="14">
        <v>0</v>
      </c>
      <c r="L13" s="13">
        <f>K13-I13</f>
        <v>0</v>
      </c>
      <c r="M13" s="13">
        <f>L13-J13</f>
        <v>0</v>
      </c>
    </row>
    <row r="14" spans="1:15" x14ac:dyDescent="0.25">
      <c r="A14" s="16" t="s">
        <v>117</v>
      </c>
      <c r="B14" s="15" t="s">
        <v>116</v>
      </c>
      <c r="C14" s="19">
        <v>1500</v>
      </c>
      <c r="D14" s="14">
        <f>E14-C14</f>
        <v>0</v>
      </c>
      <c r="E14" s="14">
        <v>1500</v>
      </c>
      <c r="F14" s="14">
        <f>G14-E14</f>
        <v>0</v>
      </c>
      <c r="G14" s="14">
        <v>1500</v>
      </c>
      <c r="H14" s="14">
        <f>I14-G14</f>
        <v>0</v>
      </c>
      <c r="I14" s="14">
        <v>1500</v>
      </c>
      <c r="J14" s="14">
        <f>K14-I14</f>
        <v>0</v>
      </c>
      <c r="K14" s="14">
        <v>1500</v>
      </c>
      <c r="L14" s="13">
        <f>K14-I14</f>
        <v>0</v>
      </c>
      <c r="M14" s="18">
        <v>1500</v>
      </c>
    </row>
    <row r="15" spans="1:15" ht="52.5" customHeight="1" x14ac:dyDescent="0.25">
      <c r="A15" s="16" t="s">
        <v>115</v>
      </c>
      <c r="B15" s="15" t="s">
        <v>114</v>
      </c>
      <c r="C15" s="14">
        <v>0</v>
      </c>
      <c r="D15" s="14">
        <v>0</v>
      </c>
      <c r="E15" s="14">
        <v>0</v>
      </c>
      <c r="F15" s="14">
        <f>G15-E15</f>
        <v>0</v>
      </c>
      <c r="G15" s="14">
        <v>0</v>
      </c>
      <c r="H15" s="14">
        <f>I15-G15</f>
        <v>0</v>
      </c>
      <c r="I15" s="14">
        <v>0</v>
      </c>
      <c r="J15" s="14">
        <v>0</v>
      </c>
      <c r="K15" s="14">
        <v>0</v>
      </c>
      <c r="L15" s="13">
        <f>K15-I15</f>
        <v>0</v>
      </c>
      <c r="M15" s="22">
        <v>0</v>
      </c>
    </row>
    <row r="16" spans="1:15" ht="26.25" customHeight="1" x14ac:dyDescent="0.25">
      <c r="A16" s="16" t="s">
        <v>113</v>
      </c>
      <c r="B16" s="15" t="s">
        <v>112</v>
      </c>
      <c r="C16" s="19">
        <v>151371.5</v>
      </c>
      <c r="D16" s="14">
        <f>E16-C16</f>
        <v>-154.5</v>
      </c>
      <c r="E16" s="14">
        <v>151217</v>
      </c>
      <c r="F16" s="14">
        <f>G16-E16</f>
        <v>3060.2000000000116</v>
      </c>
      <c r="G16" s="14">
        <v>154277.20000000001</v>
      </c>
      <c r="H16" s="14">
        <f>I16-G16</f>
        <v>15415.899999999994</v>
      </c>
      <c r="I16" s="14">
        <v>169693.1</v>
      </c>
      <c r="J16" s="14">
        <f>K16-I16</f>
        <v>5848.7999999999884</v>
      </c>
      <c r="K16" s="14">
        <v>175541.9</v>
      </c>
      <c r="L16" s="13">
        <f>K16-I16</f>
        <v>5848.7999999999884</v>
      </c>
      <c r="M16" s="18">
        <v>175541.9</v>
      </c>
    </row>
    <row r="17" spans="1:13" s="7" customFormat="1" ht="15.75" hidden="1" customHeight="1" x14ac:dyDescent="0.25">
      <c r="A17" s="11" t="s">
        <v>106</v>
      </c>
      <c r="B17" s="10" t="s">
        <v>105</v>
      </c>
      <c r="C17" s="9">
        <f>C19</f>
        <v>0</v>
      </c>
      <c r="D17" s="9">
        <f>E17-C17</f>
        <v>0</v>
      </c>
      <c r="E17" s="9">
        <f>E19</f>
        <v>0</v>
      </c>
      <c r="F17" s="9">
        <f>G17-C17</f>
        <v>0</v>
      </c>
      <c r="G17" s="9">
        <f>G19</f>
        <v>0</v>
      </c>
      <c r="H17" s="9">
        <f>I17-G17</f>
        <v>0</v>
      </c>
      <c r="I17" s="9">
        <f>I19</f>
        <v>0</v>
      </c>
      <c r="J17" s="9">
        <f>K17-I17</f>
        <v>0</v>
      </c>
      <c r="K17" s="9">
        <f>K19</f>
        <v>0</v>
      </c>
      <c r="L17" s="13">
        <f>K17-I17</f>
        <v>0</v>
      </c>
      <c r="M17" s="17"/>
    </row>
    <row r="18" spans="1:13" ht="80.25" hidden="1" customHeight="1" x14ac:dyDescent="0.25">
      <c r="A18" s="16" t="s">
        <v>111</v>
      </c>
      <c r="B18" s="15" t="s">
        <v>110</v>
      </c>
      <c r="C18" s="14"/>
      <c r="D18" s="14">
        <f>E18-C18</f>
        <v>0</v>
      </c>
      <c r="E18" s="14"/>
      <c r="F18" s="14">
        <f>G18-C18</f>
        <v>0</v>
      </c>
      <c r="G18" s="14"/>
      <c r="H18" s="14">
        <f>I18-G18</f>
        <v>0</v>
      </c>
      <c r="I18" s="14"/>
      <c r="J18" s="14">
        <f>K18-I18</f>
        <v>0</v>
      </c>
      <c r="K18" s="14"/>
      <c r="L18" s="13">
        <f>K18-I18</f>
        <v>0</v>
      </c>
      <c r="M18" s="12"/>
    </row>
    <row r="19" spans="1:13" ht="25.5" hidden="1" customHeight="1" x14ac:dyDescent="0.25">
      <c r="A19" s="16" t="s">
        <v>104</v>
      </c>
      <c r="B19" s="15" t="s">
        <v>109</v>
      </c>
      <c r="C19" s="14"/>
      <c r="D19" s="14">
        <f>E19-C19</f>
        <v>0</v>
      </c>
      <c r="E19" s="14"/>
      <c r="F19" s="14">
        <f>G19-C19</f>
        <v>0</v>
      </c>
      <c r="G19" s="14"/>
      <c r="H19" s="14">
        <f>I19-G19</f>
        <v>0</v>
      </c>
      <c r="I19" s="14"/>
      <c r="J19" s="14">
        <f>K19-I19</f>
        <v>0</v>
      </c>
      <c r="K19" s="14"/>
      <c r="L19" s="13">
        <f>K19-I19</f>
        <v>0</v>
      </c>
      <c r="M19" s="12"/>
    </row>
    <row r="20" spans="1:13" ht="30" hidden="1" customHeight="1" x14ac:dyDescent="0.25">
      <c r="A20" s="16" t="s">
        <v>108</v>
      </c>
      <c r="B20" s="15" t="s">
        <v>107</v>
      </c>
      <c r="C20" s="14"/>
      <c r="D20" s="14">
        <f>E20-C20</f>
        <v>0</v>
      </c>
      <c r="E20" s="14"/>
      <c r="F20" s="14">
        <f>G20-C20</f>
        <v>0</v>
      </c>
      <c r="G20" s="14"/>
      <c r="H20" s="14">
        <f>I20-G20</f>
        <v>0</v>
      </c>
      <c r="I20" s="14"/>
      <c r="J20" s="14">
        <f>K20-I20</f>
        <v>0</v>
      </c>
      <c r="K20" s="14"/>
      <c r="L20" s="13">
        <f>K20-I20</f>
        <v>0</v>
      </c>
      <c r="M20" s="12"/>
    </row>
    <row r="21" spans="1:13" s="7" customFormat="1" ht="54.75" customHeight="1" x14ac:dyDescent="0.25">
      <c r="A21" s="11" t="s">
        <v>106</v>
      </c>
      <c r="B21" s="10" t="s">
        <v>105</v>
      </c>
      <c r="C21" s="9">
        <f>C22</f>
        <v>0</v>
      </c>
      <c r="D21" s="9">
        <f>D22</f>
        <v>0</v>
      </c>
      <c r="E21" s="9">
        <f>E22</f>
        <v>0</v>
      </c>
      <c r="F21" s="9">
        <f>F22</f>
        <v>0</v>
      </c>
      <c r="G21" s="9">
        <f>G22</f>
        <v>0</v>
      </c>
      <c r="H21" s="9">
        <f>H22</f>
        <v>0</v>
      </c>
      <c r="I21" s="9">
        <f>I22</f>
        <v>0</v>
      </c>
      <c r="J21" s="9">
        <f>J22</f>
        <v>0</v>
      </c>
      <c r="K21" s="9">
        <v>0</v>
      </c>
      <c r="L21" s="8">
        <f>K21-I21</f>
        <v>0</v>
      </c>
      <c r="M21" s="8">
        <v>0</v>
      </c>
    </row>
    <row r="22" spans="1:13" ht="36.75" customHeight="1" x14ac:dyDescent="0.25">
      <c r="A22" s="16" t="s">
        <v>104</v>
      </c>
      <c r="B22" s="15" t="s">
        <v>103</v>
      </c>
      <c r="C22" s="14">
        <v>0</v>
      </c>
      <c r="D22" s="14">
        <f>E22-C22</f>
        <v>0</v>
      </c>
      <c r="E22" s="14">
        <v>0</v>
      </c>
      <c r="F22" s="14">
        <v>0</v>
      </c>
      <c r="G22" s="14">
        <v>0</v>
      </c>
      <c r="H22" s="14">
        <f>I22-G22</f>
        <v>0</v>
      </c>
      <c r="I22" s="14">
        <v>0</v>
      </c>
      <c r="J22" s="14">
        <f>K22-I22</f>
        <v>0</v>
      </c>
      <c r="K22" s="14">
        <v>0</v>
      </c>
      <c r="L22" s="13">
        <f>K22-I22</f>
        <v>0</v>
      </c>
      <c r="M22" s="25">
        <v>0</v>
      </c>
    </row>
    <row r="23" spans="1:13" s="7" customFormat="1" ht="54.75" customHeight="1" x14ac:dyDescent="0.25">
      <c r="A23" s="11" t="s">
        <v>102</v>
      </c>
      <c r="B23" s="10" t="s">
        <v>101</v>
      </c>
      <c r="C23" s="9">
        <f>C24+C25+C27</f>
        <v>52484.3</v>
      </c>
      <c r="D23" s="9">
        <f>D24+D25+D27</f>
        <v>0</v>
      </c>
      <c r="E23" s="9">
        <f>E24+E25+E27</f>
        <v>52484.3</v>
      </c>
      <c r="F23" s="9">
        <f>F24+F25+F27</f>
        <v>-39692.400000000001</v>
      </c>
      <c r="G23" s="9">
        <f>G24+G25+G26+G27</f>
        <v>54640.800000000003</v>
      </c>
      <c r="H23" s="9">
        <f>H24+H25+H27</f>
        <v>2180.6999999999998</v>
      </c>
      <c r="I23" s="9">
        <f>I24+I25+I26+I27</f>
        <v>56821.5</v>
      </c>
      <c r="J23" s="9">
        <f>J24+J25+J27</f>
        <v>-1917.3000000000011</v>
      </c>
      <c r="K23" s="9">
        <f>K24+K25+K26+K27</f>
        <v>56998.200000000004</v>
      </c>
      <c r="L23" s="8">
        <f>L24+L25+L26+L27</f>
        <v>176.69999999999891</v>
      </c>
      <c r="M23" s="8">
        <f>M24+M25+M26+M27</f>
        <v>56998.200000000004</v>
      </c>
    </row>
    <row r="24" spans="1:13" ht="18" customHeight="1" x14ac:dyDescent="0.25">
      <c r="A24" s="16" t="s">
        <v>100</v>
      </c>
      <c r="B24" s="15" t="s">
        <v>99</v>
      </c>
      <c r="C24" s="24">
        <v>7330.1</v>
      </c>
      <c r="D24" s="14">
        <f>E24-C24</f>
        <v>0</v>
      </c>
      <c r="E24" s="14">
        <v>7330.1</v>
      </c>
      <c r="F24" s="14">
        <f>G24-E24</f>
        <v>989</v>
      </c>
      <c r="G24" s="14">
        <v>8319.1</v>
      </c>
      <c r="H24" s="14">
        <f>I24-G24</f>
        <v>309.39999999999964</v>
      </c>
      <c r="I24" s="14">
        <v>8628.5</v>
      </c>
      <c r="J24" s="14">
        <f>K24-I24</f>
        <v>246.29999999999927</v>
      </c>
      <c r="K24" s="14">
        <v>8874.7999999999993</v>
      </c>
      <c r="L24" s="13">
        <f>K24-I24</f>
        <v>246.29999999999927</v>
      </c>
      <c r="M24" s="23">
        <v>8874.7999999999993</v>
      </c>
    </row>
    <row r="25" spans="1:13" ht="25.5" customHeight="1" x14ac:dyDescent="0.25">
      <c r="A25" s="16" t="s">
        <v>98</v>
      </c>
      <c r="B25" s="15" t="s">
        <v>97</v>
      </c>
      <c r="C25" s="19">
        <v>43948.9</v>
      </c>
      <c r="D25" s="14">
        <f>E25-C25</f>
        <v>0</v>
      </c>
      <c r="E25" s="14">
        <v>43948.9</v>
      </c>
      <c r="F25" s="14">
        <f>G25-E25</f>
        <v>-41848.9</v>
      </c>
      <c r="G25" s="14">
        <v>2100</v>
      </c>
      <c r="H25" s="14">
        <f>I25-G25</f>
        <v>1871.3000000000002</v>
      </c>
      <c r="I25" s="14">
        <v>3971.3</v>
      </c>
      <c r="J25" s="14">
        <f>K25-I25</f>
        <v>-2092.6000000000004</v>
      </c>
      <c r="K25" s="14">
        <v>1878.7</v>
      </c>
      <c r="L25" s="13">
        <f>K25-I25</f>
        <v>-2092.6000000000004</v>
      </c>
      <c r="M25" s="18">
        <v>1878.7</v>
      </c>
    </row>
    <row r="26" spans="1:13" ht="59.25" customHeight="1" x14ac:dyDescent="0.25">
      <c r="A26" s="16" t="s">
        <v>96</v>
      </c>
      <c r="B26" s="15" t="s">
        <v>95</v>
      </c>
      <c r="C26" s="19">
        <v>0</v>
      </c>
      <c r="D26" s="14">
        <f>E26-C26</f>
        <v>0</v>
      </c>
      <c r="E26" s="14">
        <v>0</v>
      </c>
      <c r="F26" s="14">
        <f>G26-E26</f>
        <v>41848.9</v>
      </c>
      <c r="G26" s="14">
        <v>41848.9</v>
      </c>
      <c r="H26" s="14">
        <f>I26-G26</f>
        <v>0</v>
      </c>
      <c r="I26" s="14">
        <v>41848.9</v>
      </c>
      <c r="J26" s="14">
        <f>K26-I26</f>
        <v>2094</v>
      </c>
      <c r="K26" s="14">
        <v>43942.9</v>
      </c>
      <c r="L26" s="13">
        <f>K26-I26</f>
        <v>2094</v>
      </c>
      <c r="M26" s="18">
        <v>43942.9</v>
      </c>
    </row>
    <row r="27" spans="1:13" ht="51.75" customHeight="1" x14ac:dyDescent="0.25">
      <c r="A27" s="16" t="s">
        <v>94</v>
      </c>
      <c r="B27" s="15" t="s">
        <v>93</v>
      </c>
      <c r="C27" s="19">
        <v>1205.3</v>
      </c>
      <c r="D27" s="14">
        <f>E27-C27</f>
        <v>0</v>
      </c>
      <c r="E27" s="14">
        <v>1205.3</v>
      </c>
      <c r="F27" s="14">
        <f>G27-E27</f>
        <v>1167.5000000000002</v>
      </c>
      <c r="G27" s="14">
        <v>2372.8000000000002</v>
      </c>
      <c r="H27" s="14">
        <f>I27-G27</f>
        <v>0</v>
      </c>
      <c r="I27" s="14">
        <v>2372.8000000000002</v>
      </c>
      <c r="J27" s="14">
        <f>K27-I27</f>
        <v>-71</v>
      </c>
      <c r="K27" s="14">
        <v>2301.8000000000002</v>
      </c>
      <c r="L27" s="13">
        <f>K27-I27</f>
        <v>-71</v>
      </c>
      <c r="M27" s="18">
        <v>2301.8000000000002</v>
      </c>
    </row>
    <row r="28" spans="1:13" s="7" customFormat="1" ht="16.5" customHeight="1" x14ac:dyDescent="0.25">
      <c r="A28" s="11" t="s">
        <v>92</v>
      </c>
      <c r="B28" s="10" t="s">
        <v>91</v>
      </c>
      <c r="C28" s="9">
        <f>C29+C30+C31+C32+C33+C34+C35</f>
        <v>331604.2</v>
      </c>
      <c r="D28" s="9">
        <f>D29+D30+D31+D32+D33+D34+D35</f>
        <v>-21597.200000000012</v>
      </c>
      <c r="E28" s="9">
        <f>E29+E30+E31+E32+E33+E34+E35</f>
        <v>310007</v>
      </c>
      <c r="F28" s="9">
        <f>F29+F30+F31+F32+F33+F34+F35</f>
        <v>5176.4000000000087</v>
      </c>
      <c r="G28" s="9">
        <f>G29+G30+G31+G32+G33+G34+G35</f>
        <v>315183.39999999997</v>
      </c>
      <c r="H28" s="9">
        <f>H29+H30+H31+H32+H33+H34+H35</f>
        <v>13580.599999999989</v>
      </c>
      <c r="I28" s="9">
        <f>I29+I30+I31+I32+I33+I34+I35</f>
        <v>328764</v>
      </c>
      <c r="J28" s="9">
        <f>J29+J30+J31+J32+J33+J34+J35</f>
        <v>-6078.9999999999854</v>
      </c>
      <c r="K28" s="9">
        <f>K29+K30+K31+K32+K33+K34+K35</f>
        <v>322685</v>
      </c>
      <c r="L28" s="8">
        <f>K28-I28</f>
        <v>-6079</v>
      </c>
      <c r="M28" s="8">
        <f>M29+M30+M31+M32+M33+M34+M35</f>
        <v>322685</v>
      </c>
    </row>
    <row r="29" spans="1:13" ht="16.5" customHeight="1" x14ac:dyDescent="0.25">
      <c r="A29" s="16" t="s">
        <v>90</v>
      </c>
      <c r="B29" s="15" t="s">
        <v>89</v>
      </c>
      <c r="C29" s="19">
        <v>12050</v>
      </c>
      <c r="D29" s="14">
        <f>E29-C29</f>
        <v>0</v>
      </c>
      <c r="E29" s="14">
        <v>12050</v>
      </c>
      <c r="F29" s="14">
        <f>G29-E29</f>
        <v>200</v>
      </c>
      <c r="G29" s="14">
        <v>12250</v>
      </c>
      <c r="H29" s="14">
        <f>I29-G29</f>
        <v>0</v>
      </c>
      <c r="I29" s="14">
        <v>12250</v>
      </c>
      <c r="J29" s="14">
        <f>K29-I29</f>
        <v>0</v>
      </c>
      <c r="K29" s="14">
        <v>12250</v>
      </c>
      <c r="L29" s="13">
        <f>K29-I29</f>
        <v>0</v>
      </c>
      <c r="M29" s="18">
        <v>12250</v>
      </c>
    </row>
    <row r="30" spans="1:13" ht="26.4" x14ac:dyDescent="0.25">
      <c r="A30" s="16" t="s">
        <v>88</v>
      </c>
      <c r="B30" s="15" t="s">
        <v>87</v>
      </c>
      <c r="C30" s="19">
        <v>10873</v>
      </c>
      <c r="D30" s="14">
        <f>E30-C30</f>
        <v>0</v>
      </c>
      <c r="E30" s="14">
        <v>10873</v>
      </c>
      <c r="F30" s="14">
        <f>G30-E30</f>
        <v>9.5</v>
      </c>
      <c r="G30" s="14">
        <v>10882.5</v>
      </c>
      <c r="H30" s="14">
        <f>I30-G30</f>
        <v>2869.8999999999996</v>
      </c>
      <c r="I30" s="14">
        <v>13752.4</v>
      </c>
      <c r="J30" s="14">
        <f>K30-I30</f>
        <v>-6494</v>
      </c>
      <c r="K30" s="14">
        <v>7258.4</v>
      </c>
      <c r="L30" s="13">
        <f>K30-I30</f>
        <v>-6494</v>
      </c>
      <c r="M30" s="18">
        <v>7258.4</v>
      </c>
    </row>
    <row r="31" spans="1:13" ht="15.75" customHeight="1" x14ac:dyDescent="0.25">
      <c r="A31" s="16" t="s">
        <v>86</v>
      </c>
      <c r="B31" s="15" t="s">
        <v>85</v>
      </c>
      <c r="C31" s="20">
        <v>0</v>
      </c>
      <c r="D31" s="14">
        <f>E31-C31</f>
        <v>0</v>
      </c>
      <c r="E31" s="14">
        <v>0</v>
      </c>
      <c r="F31" s="14">
        <f>G31-E31</f>
        <v>0</v>
      </c>
      <c r="G31" s="14">
        <v>0</v>
      </c>
      <c r="H31" s="14">
        <f>I31-G31</f>
        <v>0</v>
      </c>
      <c r="I31" s="14">
        <v>0</v>
      </c>
      <c r="J31" s="14">
        <f>K31-I31</f>
        <v>0</v>
      </c>
      <c r="K31" s="14">
        <v>0</v>
      </c>
      <c r="L31" s="13">
        <f>K31-I31</f>
        <v>0</v>
      </c>
      <c r="M31" s="18">
        <v>0</v>
      </c>
    </row>
    <row r="32" spans="1:13" ht="15.75" customHeight="1" x14ac:dyDescent="0.25">
      <c r="A32" s="16" t="s">
        <v>84</v>
      </c>
      <c r="B32" s="15" t="s">
        <v>83</v>
      </c>
      <c r="C32" s="19">
        <v>18000</v>
      </c>
      <c r="D32" s="14">
        <f>E32-C32</f>
        <v>-3707</v>
      </c>
      <c r="E32" s="14">
        <v>14293</v>
      </c>
      <c r="F32" s="14">
        <f>G32-E32</f>
        <v>3700</v>
      </c>
      <c r="G32" s="14">
        <v>17993</v>
      </c>
      <c r="H32" s="14">
        <f>I32-G32</f>
        <v>-125.59999999999854</v>
      </c>
      <c r="I32" s="14">
        <v>17867.400000000001</v>
      </c>
      <c r="J32" s="14">
        <f>K32-I32</f>
        <v>0</v>
      </c>
      <c r="K32" s="14">
        <v>17867.400000000001</v>
      </c>
      <c r="L32" s="13">
        <f>K32-I32</f>
        <v>0</v>
      </c>
      <c r="M32" s="18">
        <v>17867.400000000001</v>
      </c>
    </row>
    <row r="33" spans="1:13" ht="26.25" customHeight="1" x14ac:dyDescent="0.25">
      <c r="A33" s="16" t="s">
        <v>82</v>
      </c>
      <c r="B33" s="15" t="s">
        <v>81</v>
      </c>
      <c r="C33" s="19">
        <v>176700</v>
      </c>
      <c r="D33" s="14">
        <f>E33-C33</f>
        <v>-17877.700000000012</v>
      </c>
      <c r="E33" s="14">
        <v>158822.29999999999</v>
      </c>
      <c r="F33" s="14">
        <f>G33-E33</f>
        <v>-275</v>
      </c>
      <c r="G33" s="14">
        <v>158547.29999999999</v>
      </c>
      <c r="H33" s="14">
        <f>I33-G33</f>
        <v>10827.5</v>
      </c>
      <c r="I33" s="14">
        <v>169374.8</v>
      </c>
      <c r="J33" s="14">
        <f>K33-I33</f>
        <v>-795.39999999999418</v>
      </c>
      <c r="K33" s="14">
        <v>168579.4</v>
      </c>
      <c r="L33" s="13">
        <f>K33-I33</f>
        <v>-795.39999999999418</v>
      </c>
      <c r="M33" s="18">
        <v>168579.4</v>
      </c>
    </row>
    <row r="34" spans="1:13" ht="15.75" customHeight="1" x14ac:dyDescent="0.25">
      <c r="A34" s="16" t="s">
        <v>80</v>
      </c>
      <c r="B34" s="15" t="s">
        <v>79</v>
      </c>
      <c r="C34" s="19">
        <v>38079.699999999997</v>
      </c>
      <c r="D34" s="14">
        <f>E34-C34</f>
        <v>-26.19999999999709</v>
      </c>
      <c r="E34" s="14">
        <v>38053.5</v>
      </c>
      <c r="F34" s="14">
        <f>G34-E34</f>
        <v>269.30000000000291</v>
      </c>
      <c r="G34" s="14">
        <v>38322.800000000003</v>
      </c>
      <c r="H34" s="14">
        <f>I34-G34</f>
        <v>531.69999999999709</v>
      </c>
      <c r="I34" s="14">
        <v>38854.5</v>
      </c>
      <c r="J34" s="14">
        <f>K34-I34</f>
        <v>232.69999999999709</v>
      </c>
      <c r="K34" s="14">
        <v>39087.199999999997</v>
      </c>
      <c r="L34" s="13">
        <f>K34-I34</f>
        <v>232.69999999999709</v>
      </c>
      <c r="M34" s="18">
        <v>39087.199999999997</v>
      </c>
    </row>
    <row r="35" spans="1:13" ht="26.25" customHeight="1" x14ac:dyDescent="0.25">
      <c r="A35" s="16" t="s">
        <v>78</v>
      </c>
      <c r="B35" s="15" t="s">
        <v>77</v>
      </c>
      <c r="C35" s="19">
        <v>75901.5</v>
      </c>
      <c r="D35" s="14">
        <f>E35-C35</f>
        <v>13.69999999999709</v>
      </c>
      <c r="E35" s="14">
        <v>75915.199999999997</v>
      </c>
      <c r="F35" s="14">
        <f>G35-E35</f>
        <v>1272.6000000000058</v>
      </c>
      <c r="G35" s="14">
        <v>77187.8</v>
      </c>
      <c r="H35" s="14">
        <f>I35-G35</f>
        <v>-522.90000000000873</v>
      </c>
      <c r="I35" s="14">
        <v>76664.899999999994</v>
      </c>
      <c r="J35" s="14">
        <f>K35-I35</f>
        <v>977.70000000001164</v>
      </c>
      <c r="K35" s="14">
        <v>77642.600000000006</v>
      </c>
      <c r="L35" s="13">
        <f>K35-I35</f>
        <v>977.70000000001164</v>
      </c>
      <c r="M35" s="18">
        <v>77642.600000000006</v>
      </c>
    </row>
    <row r="36" spans="1:13" s="7" customFormat="1" ht="27.75" customHeight="1" x14ac:dyDescent="0.25">
      <c r="A36" s="11" t="s">
        <v>76</v>
      </c>
      <c r="B36" s="10" t="s">
        <v>75</v>
      </c>
      <c r="C36" s="9">
        <f>C37+C38+C39+C40</f>
        <v>1970271.2</v>
      </c>
      <c r="D36" s="9">
        <f>D37+D38+D39+D40</f>
        <v>388078.8000000001</v>
      </c>
      <c r="E36" s="9">
        <f>E37+E38+E39+E40</f>
        <v>2358350</v>
      </c>
      <c r="F36" s="9">
        <f>F37+F38+F39+F40</f>
        <v>146129.1</v>
      </c>
      <c r="G36" s="9">
        <f>G37+G38+G39+G40</f>
        <v>2504479.1</v>
      </c>
      <c r="H36" s="9">
        <f>H37+H38+H39+H40</f>
        <v>44755.799999999712</v>
      </c>
      <c r="I36" s="9">
        <f>I37+I38+I39+I40</f>
        <v>2549234.8999999994</v>
      </c>
      <c r="J36" s="9">
        <f>J37+J38+J39+J40</f>
        <v>163694.29999999999</v>
      </c>
      <c r="K36" s="9">
        <f>K37+K38+K39+K40</f>
        <v>2712929.1999999997</v>
      </c>
      <c r="L36" s="8">
        <f>K36-I36</f>
        <v>163694.30000000028</v>
      </c>
      <c r="M36" s="8">
        <f>M37+M38+M39+M40</f>
        <v>2712929.1999999997</v>
      </c>
    </row>
    <row r="37" spans="1:13" ht="16.5" customHeight="1" x14ac:dyDescent="0.25">
      <c r="A37" s="16" t="s">
        <v>74</v>
      </c>
      <c r="B37" s="15" t="s">
        <v>73</v>
      </c>
      <c r="C37" s="19">
        <v>1789991.1</v>
      </c>
      <c r="D37" s="14">
        <f>E37-C37</f>
        <v>372910.60000000009</v>
      </c>
      <c r="E37" s="14">
        <v>2162901.7000000002</v>
      </c>
      <c r="F37" s="14">
        <f>G37-E37</f>
        <v>9940.5</v>
      </c>
      <c r="G37" s="14">
        <v>2172842.2000000002</v>
      </c>
      <c r="H37" s="14">
        <f>I37-G37</f>
        <v>3803.6999999997206</v>
      </c>
      <c r="I37" s="14">
        <v>2176645.9</v>
      </c>
      <c r="J37" s="14">
        <f>K37-I37</f>
        <v>1198</v>
      </c>
      <c r="K37" s="14">
        <v>2177843.9</v>
      </c>
      <c r="L37" s="13">
        <f>K37-I37</f>
        <v>1198</v>
      </c>
      <c r="M37" s="18">
        <v>2177843.9</v>
      </c>
    </row>
    <row r="38" spans="1:13" ht="17.25" customHeight="1" x14ac:dyDescent="0.25">
      <c r="A38" s="16" t="s">
        <v>72</v>
      </c>
      <c r="B38" s="15" t="s">
        <v>71</v>
      </c>
      <c r="C38" s="19">
        <v>123175.9</v>
      </c>
      <c r="D38" s="14">
        <f>E38-C38</f>
        <v>5000</v>
      </c>
      <c r="E38" s="14">
        <v>128175.9</v>
      </c>
      <c r="F38" s="14">
        <f>G38-E38</f>
        <v>124655.6</v>
      </c>
      <c r="G38" s="14">
        <v>252831.5</v>
      </c>
      <c r="H38" s="14">
        <f>I38-G38</f>
        <v>36104.299999999988</v>
      </c>
      <c r="I38" s="14">
        <v>288935.8</v>
      </c>
      <c r="J38" s="14">
        <f>K38-I38</f>
        <v>157757</v>
      </c>
      <c r="K38" s="14">
        <v>446692.8</v>
      </c>
      <c r="L38" s="13">
        <f>K38-I38</f>
        <v>157757</v>
      </c>
      <c r="M38" s="18">
        <v>446692.8</v>
      </c>
    </row>
    <row r="39" spans="1:13" x14ac:dyDescent="0.25">
      <c r="A39" s="16" t="s">
        <v>70</v>
      </c>
      <c r="B39" s="15" t="s">
        <v>69</v>
      </c>
      <c r="C39" s="19">
        <v>57090.8</v>
      </c>
      <c r="D39" s="14">
        <f>E39-C39</f>
        <v>10168.199999999997</v>
      </c>
      <c r="E39" s="14">
        <v>67259</v>
      </c>
      <c r="F39" s="14">
        <f>G39-E39</f>
        <v>11533</v>
      </c>
      <c r="G39" s="14">
        <v>78792</v>
      </c>
      <c r="H39" s="14">
        <f>I39-G39</f>
        <v>4847.8000000000029</v>
      </c>
      <c r="I39" s="14">
        <v>83639.8</v>
      </c>
      <c r="J39" s="14">
        <f>K39-I39</f>
        <v>4739.3000000000029</v>
      </c>
      <c r="K39" s="14">
        <v>88379.1</v>
      </c>
      <c r="L39" s="13">
        <f>K39-I39</f>
        <v>4739.3000000000029</v>
      </c>
      <c r="M39" s="18">
        <v>88379.1</v>
      </c>
    </row>
    <row r="40" spans="1:13" ht="39.6" x14ac:dyDescent="0.25">
      <c r="A40" s="16" t="s">
        <v>68</v>
      </c>
      <c r="B40" s="15" t="s">
        <v>67</v>
      </c>
      <c r="C40" s="19">
        <v>13.4</v>
      </c>
      <c r="D40" s="14">
        <f>E40-C40</f>
        <v>0</v>
      </c>
      <c r="E40" s="14">
        <v>13.4</v>
      </c>
      <c r="F40" s="14">
        <f>G40-E40</f>
        <v>0</v>
      </c>
      <c r="G40" s="14">
        <v>13.4</v>
      </c>
      <c r="H40" s="14">
        <f>I40-G40</f>
        <v>0</v>
      </c>
      <c r="I40" s="14">
        <v>13.4</v>
      </c>
      <c r="J40" s="14">
        <f>K40-I40</f>
        <v>0</v>
      </c>
      <c r="K40" s="14">
        <v>13.4</v>
      </c>
      <c r="L40" s="13">
        <f>K40-I40</f>
        <v>0</v>
      </c>
      <c r="M40" s="18">
        <v>13.4</v>
      </c>
    </row>
    <row r="41" spans="1:13" s="7" customFormat="1" ht="26.25" customHeight="1" x14ac:dyDescent="0.25">
      <c r="A41" s="11" t="s">
        <v>66</v>
      </c>
      <c r="B41" s="10" t="s">
        <v>65</v>
      </c>
      <c r="C41" s="9">
        <v>1639</v>
      </c>
      <c r="D41" s="9">
        <f>D44</f>
        <v>-1390.7</v>
      </c>
      <c r="E41" s="9">
        <v>248.3</v>
      </c>
      <c r="F41" s="9">
        <f>F44</f>
        <v>2012.6000000000001</v>
      </c>
      <c r="G41" s="9">
        <f>G44</f>
        <v>2260.9</v>
      </c>
      <c r="H41" s="9">
        <f>H44</f>
        <v>461.29999999999973</v>
      </c>
      <c r="I41" s="9">
        <f>I44</f>
        <v>2722.2</v>
      </c>
      <c r="J41" s="9">
        <f>J44</f>
        <v>0</v>
      </c>
      <c r="K41" s="9">
        <f>K44</f>
        <v>2722.2</v>
      </c>
      <c r="L41" s="8">
        <f>K41-I41</f>
        <v>0</v>
      </c>
      <c r="M41" s="8">
        <f>M44</f>
        <v>2722.2</v>
      </c>
    </row>
    <row r="42" spans="1:13" ht="16.5" hidden="1" customHeight="1" x14ac:dyDescent="0.25">
      <c r="A42" s="16" t="s">
        <v>64</v>
      </c>
      <c r="B42" s="15" t="s">
        <v>63</v>
      </c>
      <c r="C42" s="14"/>
      <c r="D42" s="14">
        <f>E42-C42</f>
        <v>0</v>
      </c>
      <c r="E42" s="14"/>
      <c r="F42" s="14">
        <f>G42-C42</f>
        <v>0</v>
      </c>
      <c r="G42" s="14"/>
      <c r="H42" s="14">
        <f>I42-G42</f>
        <v>0</v>
      </c>
      <c r="I42" s="14"/>
      <c r="J42" s="14">
        <f>K42-I42</f>
        <v>0</v>
      </c>
      <c r="K42" s="14"/>
      <c r="L42" s="13">
        <f>K42-I42</f>
        <v>0</v>
      </c>
      <c r="M42" s="22"/>
    </row>
    <row r="43" spans="1:13" ht="37.5" hidden="1" customHeight="1" x14ac:dyDescent="0.25">
      <c r="A43" s="16" t="s">
        <v>62</v>
      </c>
      <c r="B43" s="15" t="s">
        <v>61</v>
      </c>
      <c r="C43" s="14"/>
      <c r="D43" s="14">
        <f>E43-C43</f>
        <v>0</v>
      </c>
      <c r="E43" s="14"/>
      <c r="F43" s="14">
        <f>G43-C43</f>
        <v>0</v>
      </c>
      <c r="G43" s="14"/>
      <c r="H43" s="14">
        <f>I43-G43</f>
        <v>0</v>
      </c>
      <c r="I43" s="14"/>
      <c r="J43" s="14">
        <f>K43-I43</f>
        <v>0</v>
      </c>
      <c r="K43" s="14"/>
      <c r="L43" s="13">
        <f>K43-I43</f>
        <v>0</v>
      </c>
      <c r="M43" s="22"/>
    </row>
    <row r="44" spans="1:13" ht="28.5" customHeight="1" x14ac:dyDescent="0.25">
      <c r="A44" s="16" t="s">
        <v>60</v>
      </c>
      <c r="B44" s="15" t="s">
        <v>59</v>
      </c>
      <c r="C44" s="19">
        <v>1639</v>
      </c>
      <c r="D44" s="14">
        <f>E44-C44</f>
        <v>-1390.7</v>
      </c>
      <c r="E44" s="14">
        <v>248.3</v>
      </c>
      <c r="F44" s="14">
        <f>G44-E44</f>
        <v>2012.6000000000001</v>
      </c>
      <c r="G44" s="14">
        <v>2260.9</v>
      </c>
      <c r="H44" s="14">
        <f>I44-G44</f>
        <v>461.29999999999973</v>
      </c>
      <c r="I44" s="14">
        <v>2722.2</v>
      </c>
      <c r="J44" s="14">
        <f>K44-I44</f>
        <v>0</v>
      </c>
      <c r="K44" s="14">
        <v>2722.2</v>
      </c>
      <c r="L44" s="13">
        <f>K44-I44</f>
        <v>0</v>
      </c>
      <c r="M44" s="18">
        <v>2722.2</v>
      </c>
    </row>
    <row r="45" spans="1:13" s="7" customFormat="1" ht="16.5" customHeight="1" x14ac:dyDescent="0.25">
      <c r="A45" s="11" t="s">
        <v>58</v>
      </c>
      <c r="B45" s="10" t="s">
        <v>57</v>
      </c>
      <c r="C45" s="9">
        <f>C46+C47+C48+C49+C50</f>
        <v>3000770</v>
      </c>
      <c r="D45" s="9">
        <f>D46+D47+D48+D49+D50</f>
        <v>-7022.400000000096</v>
      </c>
      <c r="E45" s="9">
        <f>E46+E47+E48+E49+E50</f>
        <v>2993747.6</v>
      </c>
      <c r="F45" s="9">
        <f>F46+F47+F48+F49+F50</f>
        <v>82829.400000000111</v>
      </c>
      <c r="G45" s="9">
        <f>G46+G47+G48+G49+G50</f>
        <v>3076576.9999999995</v>
      </c>
      <c r="H45" s="9">
        <f>H46+H47+H48+H49+H50</f>
        <v>53061.39999999979</v>
      </c>
      <c r="I45" s="9">
        <f>I46+I47+I48+I49+I50</f>
        <v>3129638.3999999994</v>
      </c>
      <c r="J45" s="9">
        <f>J46+J47+J48+J49+J50</f>
        <v>-8576.2999999999665</v>
      </c>
      <c r="K45" s="9">
        <f>K46+K47+K48+K49+K50</f>
        <v>3121062.0999999996</v>
      </c>
      <c r="L45" s="8">
        <f>K45-I45</f>
        <v>-8576.2999999998137</v>
      </c>
      <c r="M45" s="8">
        <f>M46+M47+M48+M49+M50</f>
        <v>3121062.0999999996</v>
      </c>
    </row>
    <row r="46" spans="1:13" ht="17.25" customHeight="1" x14ac:dyDescent="0.25">
      <c r="A46" s="16" t="s">
        <v>56</v>
      </c>
      <c r="B46" s="15" t="s">
        <v>55</v>
      </c>
      <c r="C46" s="19">
        <v>1077479.7</v>
      </c>
      <c r="D46" s="14">
        <f>E46-C46</f>
        <v>-4335.6999999999534</v>
      </c>
      <c r="E46" s="14">
        <v>1073144</v>
      </c>
      <c r="F46" s="14">
        <f>G46-E46</f>
        <v>25360.199999999953</v>
      </c>
      <c r="G46" s="14">
        <v>1098504.2</v>
      </c>
      <c r="H46" s="14">
        <f>I46-G46</f>
        <v>13850.199999999953</v>
      </c>
      <c r="I46" s="14">
        <v>1112354.3999999999</v>
      </c>
      <c r="J46" s="14">
        <f>K46-I46</f>
        <v>-12634.199999999953</v>
      </c>
      <c r="K46" s="14">
        <v>1099720.2</v>
      </c>
      <c r="L46" s="13">
        <f>K46-I46</f>
        <v>-12634.199999999953</v>
      </c>
      <c r="M46" s="18">
        <v>1099720.2</v>
      </c>
    </row>
    <row r="47" spans="1:13" ht="17.25" customHeight="1" x14ac:dyDescent="0.25">
      <c r="A47" s="16" t="s">
        <v>54</v>
      </c>
      <c r="B47" s="15" t="s">
        <v>53</v>
      </c>
      <c r="C47" s="19">
        <v>1576956.3</v>
      </c>
      <c r="D47" s="14">
        <f>E47-C47</f>
        <v>-1810.9000000001397</v>
      </c>
      <c r="E47" s="14">
        <v>1575145.4</v>
      </c>
      <c r="F47" s="14">
        <f>G47-E47</f>
        <v>51230.200000000186</v>
      </c>
      <c r="G47" s="14">
        <v>1626375.6</v>
      </c>
      <c r="H47" s="14">
        <f>I47-G47</f>
        <v>-1788.7000000001863</v>
      </c>
      <c r="I47" s="14">
        <v>1624586.9</v>
      </c>
      <c r="J47" s="14">
        <f>K47-I47</f>
        <v>-8223</v>
      </c>
      <c r="K47" s="14">
        <v>1616363.9</v>
      </c>
      <c r="L47" s="13">
        <f>K47-I47</f>
        <v>-8223</v>
      </c>
      <c r="M47" s="18">
        <v>1616363.9</v>
      </c>
    </row>
    <row r="48" spans="1:13" ht="27.75" customHeight="1" x14ac:dyDescent="0.25">
      <c r="A48" s="16" t="s">
        <v>52</v>
      </c>
      <c r="B48" s="15" t="s">
        <v>51</v>
      </c>
      <c r="C48" s="19">
        <v>204205.2</v>
      </c>
      <c r="D48" s="14">
        <f>E48-C48</f>
        <v>-2374.5</v>
      </c>
      <c r="E48" s="14">
        <v>201830.7</v>
      </c>
      <c r="F48" s="14">
        <f>G48-E48</f>
        <v>5765.0999999999767</v>
      </c>
      <c r="G48" s="14">
        <v>207595.8</v>
      </c>
      <c r="H48" s="14">
        <f>I48-G48</f>
        <v>23318.700000000012</v>
      </c>
      <c r="I48" s="14">
        <v>230914.5</v>
      </c>
      <c r="J48" s="14">
        <f>K48-I48</f>
        <v>10467.299999999988</v>
      </c>
      <c r="K48" s="14">
        <v>241381.8</v>
      </c>
      <c r="L48" s="13">
        <f>K48-I48</f>
        <v>10467.299999999988</v>
      </c>
      <c r="M48" s="18">
        <v>241381.8</v>
      </c>
    </row>
    <row r="49" spans="1:13" ht="26.4" x14ac:dyDescent="0.25">
      <c r="A49" s="16" t="s">
        <v>50</v>
      </c>
      <c r="B49" s="15" t="s">
        <v>49</v>
      </c>
      <c r="C49" s="19">
        <v>54666.8</v>
      </c>
      <c r="D49" s="14">
        <f>E49-C49</f>
        <v>-2557.8000000000029</v>
      </c>
      <c r="E49" s="14">
        <v>52109</v>
      </c>
      <c r="F49" s="14">
        <f>G49-E49</f>
        <v>-965</v>
      </c>
      <c r="G49" s="14">
        <v>51144</v>
      </c>
      <c r="H49" s="14">
        <f>I49-G49</f>
        <v>7442.3000000000029</v>
      </c>
      <c r="I49" s="14">
        <v>58586.3</v>
      </c>
      <c r="J49" s="14">
        <f>K49-I49</f>
        <v>1177.7999999999956</v>
      </c>
      <c r="K49" s="14">
        <v>59764.1</v>
      </c>
      <c r="L49" s="13">
        <f>K49-I49</f>
        <v>1177.7999999999956</v>
      </c>
      <c r="M49" s="18">
        <v>59764.1</v>
      </c>
    </row>
    <row r="50" spans="1:13" ht="26.4" x14ac:dyDescent="0.25">
      <c r="A50" s="16" t="s">
        <v>48</v>
      </c>
      <c r="B50" s="15" t="s">
        <v>47</v>
      </c>
      <c r="C50" s="19">
        <v>87462</v>
      </c>
      <c r="D50" s="14">
        <f>E50-C50</f>
        <v>4056.5</v>
      </c>
      <c r="E50" s="14">
        <v>91518.5</v>
      </c>
      <c r="F50" s="14">
        <f>G50-E50</f>
        <v>1438.8999999999942</v>
      </c>
      <c r="G50" s="14">
        <v>92957.4</v>
      </c>
      <c r="H50" s="14">
        <f>I50-G50</f>
        <v>10238.900000000009</v>
      </c>
      <c r="I50" s="14">
        <v>103196.3</v>
      </c>
      <c r="J50" s="14">
        <f>K50-I50</f>
        <v>635.80000000000291</v>
      </c>
      <c r="K50" s="14">
        <v>103832.1</v>
      </c>
      <c r="L50" s="13">
        <f>K50-I50</f>
        <v>635.80000000000291</v>
      </c>
      <c r="M50" s="18">
        <v>103832.1</v>
      </c>
    </row>
    <row r="51" spans="1:13" s="7" customFormat="1" ht="17.25" customHeight="1" x14ac:dyDescent="0.25">
      <c r="A51" s="11" t="s">
        <v>46</v>
      </c>
      <c r="B51" s="10" t="s">
        <v>45</v>
      </c>
      <c r="C51" s="9">
        <f>C52+C53</f>
        <v>322600</v>
      </c>
      <c r="D51" s="9">
        <f>D52+D53</f>
        <v>-1134.7000000000116</v>
      </c>
      <c r="E51" s="9">
        <f>E52+E53</f>
        <v>321465.3</v>
      </c>
      <c r="F51" s="9">
        <f>F52+F53</f>
        <v>11318.100000000035</v>
      </c>
      <c r="G51" s="9">
        <f>G52+G53</f>
        <v>332783.40000000002</v>
      </c>
      <c r="H51" s="9">
        <f>H52+H53</f>
        <v>20605.199999999953</v>
      </c>
      <c r="I51" s="9">
        <f>I52+I53</f>
        <v>353388.6</v>
      </c>
      <c r="J51" s="9">
        <f>J52+J53</f>
        <v>9341.2000000000116</v>
      </c>
      <c r="K51" s="9">
        <f>K52+K53</f>
        <v>362729.8</v>
      </c>
      <c r="L51" s="8">
        <f>K51-I51</f>
        <v>9341.2000000000116</v>
      </c>
      <c r="M51" s="8">
        <f>M52+M53</f>
        <v>362729.8</v>
      </c>
    </row>
    <row r="52" spans="1:13" ht="15.75" customHeight="1" x14ac:dyDescent="0.25">
      <c r="A52" s="16" t="s">
        <v>44</v>
      </c>
      <c r="B52" s="15" t="s">
        <v>43</v>
      </c>
      <c r="C52" s="19">
        <v>322335</v>
      </c>
      <c r="D52" s="14">
        <f>E52-C52</f>
        <v>-1134.7000000000116</v>
      </c>
      <c r="E52" s="14">
        <v>321200.3</v>
      </c>
      <c r="F52" s="14">
        <f>G52-E52</f>
        <v>11318.100000000035</v>
      </c>
      <c r="G52" s="14">
        <v>332518.40000000002</v>
      </c>
      <c r="H52" s="14">
        <f>I52-G52</f>
        <v>20605.199999999953</v>
      </c>
      <c r="I52" s="14">
        <v>353123.6</v>
      </c>
      <c r="J52" s="14">
        <f>K52-I52</f>
        <v>9341.2000000000116</v>
      </c>
      <c r="K52" s="14">
        <v>362464.8</v>
      </c>
      <c r="L52" s="13">
        <f>K52-I52</f>
        <v>9341.2000000000116</v>
      </c>
      <c r="M52" s="18">
        <v>362464.8</v>
      </c>
    </row>
    <row r="53" spans="1:13" ht="26.25" customHeight="1" x14ac:dyDescent="0.25">
      <c r="A53" s="16" t="s">
        <v>42</v>
      </c>
      <c r="B53" s="15" t="s">
        <v>41</v>
      </c>
      <c r="C53" s="19">
        <v>265</v>
      </c>
      <c r="D53" s="14">
        <f>E53-C53</f>
        <v>0</v>
      </c>
      <c r="E53" s="14">
        <v>265</v>
      </c>
      <c r="F53" s="14">
        <f>G53-E53</f>
        <v>0</v>
      </c>
      <c r="G53" s="14">
        <v>265</v>
      </c>
      <c r="H53" s="14">
        <f>I53-G53</f>
        <v>0</v>
      </c>
      <c r="I53" s="14">
        <v>265</v>
      </c>
      <c r="J53" s="14">
        <f>K53-I53</f>
        <v>0</v>
      </c>
      <c r="K53" s="14">
        <v>265</v>
      </c>
      <c r="L53" s="13">
        <f>K53-I53</f>
        <v>0</v>
      </c>
      <c r="M53" s="18">
        <v>265</v>
      </c>
    </row>
    <row r="54" spans="1:13" s="7" customFormat="1" ht="16.5" customHeight="1" x14ac:dyDescent="0.25">
      <c r="A54" s="11" t="s">
        <v>40</v>
      </c>
      <c r="B54" s="10" t="s">
        <v>39</v>
      </c>
      <c r="C54" s="9">
        <f>C55</f>
        <v>888.5</v>
      </c>
      <c r="D54" s="9">
        <f>D55</f>
        <v>0</v>
      </c>
      <c r="E54" s="9">
        <f>E55</f>
        <v>888.5</v>
      </c>
      <c r="F54" s="9">
        <f>F55</f>
        <v>0</v>
      </c>
      <c r="G54" s="9">
        <f>G55</f>
        <v>888.5</v>
      </c>
      <c r="H54" s="9">
        <f>H55</f>
        <v>-528.4</v>
      </c>
      <c r="I54" s="9">
        <f>I55</f>
        <v>360.1</v>
      </c>
      <c r="J54" s="9">
        <f>J55</f>
        <v>0</v>
      </c>
      <c r="K54" s="9">
        <f>K55</f>
        <v>360.1</v>
      </c>
      <c r="L54" s="8">
        <f>K54-I54</f>
        <v>0</v>
      </c>
      <c r="M54" s="8">
        <f>M55</f>
        <v>360.1</v>
      </c>
    </row>
    <row r="55" spans="1:13" ht="26.4" x14ac:dyDescent="0.25">
      <c r="A55" s="16" t="s">
        <v>38</v>
      </c>
      <c r="B55" s="15" t="s">
        <v>37</v>
      </c>
      <c r="C55" s="19">
        <v>888.5</v>
      </c>
      <c r="D55" s="14">
        <f>E55-C55</f>
        <v>0</v>
      </c>
      <c r="E55" s="14">
        <v>888.5</v>
      </c>
      <c r="F55" s="14">
        <f>G55-E55</f>
        <v>0</v>
      </c>
      <c r="G55" s="14">
        <v>888.5</v>
      </c>
      <c r="H55" s="14">
        <f>I55-G55</f>
        <v>-528.4</v>
      </c>
      <c r="I55" s="14">
        <v>360.1</v>
      </c>
      <c r="J55" s="14">
        <f>K55-I55</f>
        <v>0</v>
      </c>
      <c r="K55" s="14">
        <v>360.1</v>
      </c>
      <c r="L55" s="13">
        <f>K55-I55</f>
        <v>0</v>
      </c>
      <c r="M55" s="21">
        <v>360.1</v>
      </c>
    </row>
    <row r="56" spans="1:13" s="7" customFormat="1" ht="17.25" customHeight="1" x14ac:dyDescent="0.25">
      <c r="A56" s="11" t="s">
        <v>36</v>
      </c>
      <c r="B56" s="10" t="s">
        <v>35</v>
      </c>
      <c r="C56" s="9">
        <f>C57+C58+C59+C60</f>
        <v>61603.9</v>
      </c>
      <c r="D56" s="9">
        <f>D57+D58+D59+D60</f>
        <v>64.600000000000023</v>
      </c>
      <c r="E56" s="9">
        <f>E57+E58+E59+E60</f>
        <v>61668.5</v>
      </c>
      <c r="F56" s="9">
        <f>F57+F58+F59+F60</f>
        <v>3302.8000000000029</v>
      </c>
      <c r="G56" s="9">
        <f>G57+G58+G59+G60</f>
        <v>64971.3</v>
      </c>
      <c r="H56" s="9">
        <f>H57+H58+H59+H60</f>
        <v>262.40000000000146</v>
      </c>
      <c r="I56" s="9">
        <f>I57+I58+I59+I60</f>
        <v>65233.700000000004</v>
      </c>
      <c r="J56" s="9">
        <f>J57+J58+J59+J60</f>
        <v>-11688.600000000004</v>
      </c>
      <c r="K56" s="9">
        <f>K57+K58+K59+K60</f>
        <v>53545.1</v>
      </c>
      <c r="L56" s="8">
        <f>K56-I56</f>
        <v>-11688.600000000006</v>
      </c>
      <c r="M56" s="8">
        <f>M57+M58+M59+M60</f>
        <v>53545.1</v>
      </c>
    </row>
    <row r="57" spans="1:13" ht="16.95" customHeight="1" x14ac:dyDescent="0.25">
      <c r="A57" s="16" t="s">
        <v>34</v>
      </c>
      <c r="B57" s="15" t="s">
        <v>33</v>
      </c>
      <c r="C57" s="19">
        <v>6000</v>
      </c>
      <c r="D57" s="14">
        <f>E57-C57</f>
        <v>0</v>
      </c>
      <c r="E57" s="14">
        <v>6000</v>
      </c>
      <c r="F57" s="14">
        <f>G57-E57</f>
        <v>4000</v>
      </c>
      <c r="G57" s="14">
        <v>10000</v>
      </c>
      <c r="H57" s="14">
        <f>I57-G57</f>
        <v>2270</v>
      </c>
      <c r="I57" s="14">
        <v>12270</v>
      </c>
      <c r="J57" s="14">
        <f>K57-I57</f>
        <v>-280</v>
      </c>
      <c r="K57" s="14">
        <v>11990</v>
      </c>
      <c r="L57" s="13">
        <f>K57-I57</f>
        <v>-280</v>
      </c>
      <c r="M57" s="18">
        <v>11990</v>
      </c>
    </row>
    <row r="58" spans="1:13" ht="27" customHeight="1" x14ac:dyDescent="0.25">
      <c r="A58" s="16" t="s">
        <v>32</v>
      </c>
      <c r="B58" s="15" t="s">
        <v>31</v>
      </c>
      <c r="C58" s="19">
        <v>16285.5</v>
      </c>
      <c r="D58" s="14">
        <f>E58-C58</f>
        <v>0</v>
      </c>
      <c r="E58" s="14">
        <v>16285.5</v>
      </c>
      <c r="F58" s="14">
        <f>G58-E58</f>
        <v>0</v>
      </c>
      <c r="G58" s="14">
        <v>16285.5</v>
      </c>
      <c r="H58" s="14">
        <f>I58-G58</f>
        <v>0</v>
      </c>
      <c r="I58" s="14">
        <v>16285.5</v>
      </c>
      <c r="J58" s="14">
        <f>K58-I58</f>
        <v>-7608.6</v>
      </c>
      <c r="K58" s="14">
        <v>8676.9</v>
      </c>
      <c r="L58" s="13">
        <f>K58-I58</f>
        <v>-7608.6</v>
      </c>
      <c r="M58" s="18">
        <v>8676.9</v>
      </c>
    </row>
    <row r="59" spans="1:13" ht="17.399999999999999" customHeight="1" x14ac:dyDescent="0.25">
      <c r="A59" s="16" t="s">
        <v>30</v>
      </c>
      <c r="B59" s="15" t="s">
        <v>29</v>
      </c>
      <c r="C59" s="19">
        <v>38789.599999999999</v>
      </c>
      <c r="D59" s="14">
        <f>E59-C59</f>
        <v>0</v>
      </c>
      <c r="E59" s="14">
        <v>38789.599999999999</v>
      </c>
      <c r="F59" s="14">
        <f>G59-E59</f>
        <v>-697.19999999999709</v>
      </c>
      <c r="G59" s="14">
        <v>38092.400000000001</v>
      </c>
      <c r="H59" s="14">
        <f>I59-G59</f>
        <v>-2007.5999999999985</v>
      </c>
      <c r="I59" s="14">
        <v>36084.800000000003</v>
      </c>
      <c r="J59" s="14">
        <f>K59-I59</f>
        <v>-3800.0000000000036</v>
      </c>
      <c r="K59" s="14">
        <v>32284.799999999999</v>
      </c>
      <c r="L59" s="13">
        <f>K59-I59</f>
        <v>-3800.0000000000036</v>
      </c>
      <c r="M59" s="18">
        <v>32284.799999999999</v>
      </c>
    </row>
    <row r="60" spans="1:13" ht="28.95" customHeight="1" x14ac:dyDescent="0.25">
      <c r="A60" s="16" t="s">
        <v>28</v>
      </c>
      <c r="B60" s="15" t="s">
        <v>27</v>
      </c>
      <c r="C60" s="19">
        <v>528.79999999999995</v>
      </c>
      <c r="D60" s="14">
        <f>E60-C60</f>
        <v>64.600000000000023</v>
      </c>
      <c r="E60" s="14">
        <v>593.4</v>
      </c>
      <c r="F60" s="14">
        <f>G60-E60</f>
        <v>0</v>
      </c>
      <c r="G60" s="14">
        <v>593.4</v>
      </c>
      <c r="H60" s="14">
        <f>I60-G60</f>
        <v>0</v>
      </c>
      <c r="I60" s="14">
        <v>593.4</v>
      </c>
      <c r="J60" s="14">
        <f>K60-I60</f>
        <v>0</v>
      </c>
      <c r="K60" s="14">
        <v>593.4</v>
      </c>
      <c r="L60" s="13">
        <f>K60-I60</f>
        <v>0</v>
      </c>
      <c r="M60" s="18">
        <v>593.4</v>
      </c>
    </row>
    <row r="61" spans="1:13" s="7" customFormat="1" ht="27.75" customHeight="1" x14ac:dyDescent="0.25">
      <c r="A61" s="11" t="s">
        <v>26</v>
      </c>
      <c r="B61" s="10" t="s">
        <v>25</v>
      </c>
      <c r="C61" s="9">
        <f>C62+C63</f>
        <v>298117.5</v>
      </c>
      <c r="D61" s="9">
        <f>D62+D63</f>
        <v>-19360.400000000023</v>
      </c>
      <c r="E61" s="9">
        <f>E62+E63+E64</f>
        <v>294844</v>
      </c>
      <c r="F61" s="9">
        <f>F62+F63</f>
        <v>2630</v>
      </c>
      <c r="G61" s="9">
        <f>G62+G63+G64</f>
        <v>297474</v>
      </c>
      <c r="H61" s="9">
        <f>H62+H63</f>
        <v>24562.5</v>
      </c>
      <c r="I61" s="9">
        <f>I62+I63+I64</f>
        <v>322036.5</v>
      </c>
      <c r="J61" s="9">
        <f>J62+J63</f>
        <v>-78335.299999999988</v>
      </c>
      <c r="K61" s="9">
        <f>K62+K63+K64</f>
        <v>316938.09999999998</v>
      </c>
      <c r="L61" s="8">
        <f>K61-I61</f>
        <v>-5098.4000000000233</v>
      </c>
      <c r="M61" s="8">
        <f>M62+M63+M64</f>
        <v>316938.09999999998</v>
      </c>
    </row>
    <row r="62" spans="1:13" ht="17.25" customHeight="1" x14ac:dyDescent="0.25">
      <c r="A62" s="16" t="s">
        <v>24</v>
      </c>
      <c r="B62" s="15" t="s">
        <v>23</v>
      </c>
      <c r="C62" s="20">
        <v>298117.5</v>
      </c>
      <c r="D62" s="14">
        <f>E62-C62</f>
        <v>-19360.400000000023</v>
      </c>
      <c r="E62" s="14">
        <v>278757.09999999998</v>
      </c>
      <c r="F62" s="14">
        <f>G62-E62</f>
        <v>2630</v>
      </c>
      <c r="G62" s="14">
        <v>281387.09999999998</v>
      </c>
      <c r="H62" s="14">
        <f>I62-G62</f>
        <v>24562.5</v>
      </c>
      <c r="I62" s="14">
        <v>305949.59999999998</v>
      </c>
      <c r="J62" s="14">
        <f>K62-I62</f>
        <v>-78335.299999999988</v>
      </c>
      <c r="K62" s="14">
        <v>227614.3</v>
      </c>
      <c r="L62" s="13">
        <f>K62-I62</f>
        <v>-78335.299999999988</v>
      </c>
      <c r="M62" s="18">
        <v>227614.3</v>
      </c>
    </row>
    <row r="63" spans="1:13" ht="13.5" customHeight="1" x14ac:dyDescent="0.25">
      <c r="A63" s="16" t="s">
        <v>22</v>
      </c>
      <c r="B63" s="15" t="s">
        <v>21</v>
      </c>
      <c r="C63" s="20">
        <v>0</v>
      </c>
      <c r="D63" s="14">
        <f>E63-C63</f>
        <v>0</v>
      </c>
      <c r="E63" s="14">
        <v>0</v>
      </c>
      <c r="F63" s="14">
        <f>G63-E63</f>
        <v>0</v>
      </c>
      <c r="G63" s="14">
        <v>0</v>
      </c>
      <c r="H63" s="14">
        <f>I63-G63</f>
        <v>0</v>
      </c>
      <c r="I63" s="14">
        <v>0</v>
      </c>
      <c r="J63" s="14">
        <f>K63-I63</f>
        <v>0</v>
      </c>
      <c r="K63" s="14">
        <v>0</v>
      </c>
      <c r="L63" s="13">
        <f>K63-I63</f>
        <v>0</v>
      </c>
      <c r="M63" s="18">
        <v>0</v>
      </c>
    </row>
    <row r="64" spans="1:13" ht="24" customHeight="1" x14ac:dyDescent="0.25">
      <c r="A64" s="16" t="s">
        <v>20</v>
      </c>
      <c r="B64" s="15" t="s">
        <v>19</v>
      </c>
      <c r="C64" s="20">
        <v>0</v>
      </c>
      <c r="D64" s="14">
        <f>E64-C64</f>
        <v>16086.9</v>
      </c>
      <c r="E64" s="14">
        <v>16086.9</v>
      </c>
      <c r="F64" s="14">
        <f>G64-E64</f>
        <v>0</v>
      </c>
      <c r="G64" s="14">
        <v>16086.9</v>
      </c>
      <c r="H64" s="14">
        <f>I64-G64</f>
        <v>0</v>
      </c>
      <c r="I64" s="14">
        <v>16086.9</v>
      </c>
      <c r="J64" s="14">
        <f>K64-I64</f>
        <v>73236.900000000009</v>
      </c>
      <c r="K64" s="14">
        <v>89323.8</v>
      </c>
      <c r="L64" s="13">
        <f>K64-I64</f>
        <v>73236.900000000009</v>
      </c>
      <c r="M64" s="18">
        <v>89323.8</v>
      </c>
    </row>
    <row r="65" spans="1:13" s="7" customFormat="1" ht="27.75" customHeight="1" x14ac:dyDescent="0.25">
      <c r="A65" s="11" t="s">
        <v>18</v>
      </c>
      <c r="B65" s="10" t="s">
        <v>17</v>
      </c>
      <c r="C65" s="9">
        <f>C66+C67</f>
        <v>27466.799999999999</v>
      </c>
      <c r="D65" s="9">
        <f>D66+D67</f>
        <v>-155.40000000000146</v>
      </c>
      <c r="E65" s="9">
        <f>E66+E67</f>
        <v>27311.399999999998</v>
      </c>
      <c r="F65" s="9">
        <f>F66+F67</f>
        <v>-212.30000000000018</v>
      </c>
      <c r="G65" s="9">
        <f>G66+G67</f>
        <v>27099.1</v>
      </c>
      <c r="H65" s="9">
        <f>H66+H67</f>
        <v>1670.1000000000004</v>
      </c>
      <c r="I65" s="9">
        <f>I66+I67</f>
        <v>28769.199999999997</v>
      </c>
      <c r="J65" s="9">
        <f>J66+J67</f>
        <v>595.60000000000218</v>
      </c>
      <c r="K65" s="9">
        <f>K66+K67</f>
        <v>29364.800000000003</v>
      </c>
      <c r="L65" s="8">
        <f>K65-I65</f>
        <v>595.60000000000582</v>
      </c>
      <c r="M65" s="8">
        <f>M66+M67</f>
        <v>29364.800000000003</v>
      </c>
    </row>
    <row r="66" spans="1:13" ht="27.75" customHeight="1" x14ac:dyDescent="0.25">
      <c r="A66" s="16" t="s">
        <v>16</v>
      </c>
      <c r="B66" s="15" t="s">
        <v>15</v>
      </c>
      <c r="C66" s="19">
        <v>20649.5</v>
      </c>
      <c r="D66" s="14">
        <f>E66-C66</f>
        <v>-175.40000000000146</v>
      </c>
      <c r="E66" s="14">
        <v>20474.099999999999</v>
      </c>
      <c r="F66" s="14">
        <f>G66-E66</f>
        <v>0</v>
      </c>
      <c r="G66" s="14">
        <v>20474.099999999999</v>
      </c>
      <c r="H66" s="14">
        <f>I66-G66</f>
        <v>1640</v>
      </c>
      <c r="I66" s="14">
        <v>22114.1</v>
      </c>
      <c r="J66" s="14">
        <f>K66-I66</f>
        <v>625.60000000000218</v>
      </c>
      <c r="K66" s="14">
        <v>22739.7</v>
      </c>
      <c r="L66" s="13">
        <f>K66-I66</f>
        <v>625.60000000000218</v>
      </c>
      <c r="M66" s="18">
        <v>22739.7</v>
      </c>
    </row>
    <row r="67" spans="1:13" ht="30.6" customHeight="1" x14ac:dyDescent="0.25">
      <c r="A67" s="16" t="s">
        <v>14</v>
      </c>
      <c r="B67" s="15" t="s">
        <v>13</v>
      </c>
      <c r="C67" s="19">
        <v>6817.3</v>
      </c>
      <c r="D67" s="14">
        <f>E67-C67</f>
        <v>20</v>
      </c>
      <c r="E67" s="14">
        <v>6837.3</v>
      </c>
      <c r="F67" s="14">
        <f>G67-E67</f>
        <v>-212.30000000000018</v>
      </c>
      <c r="G67" s="14">
        <v>6625</v>
      </c>
      <c r="H67" s="14">
        <f>I67-G67</f>
        <v>30.100000000000364</v>
      </c>
      <c r="I67" s="14">
        <v>6655.1</v>
      </c>
      <c r="J67" s="14">
        <f>K67-I67</f>
        <v>-30</v>
      </c>
      <c r="K67" s="14">
        <v>6625.1</v>
      </c>
      <c r="L67" s="13">
        <f>K67-I67</f>
        <v>-30</v>
      </c>
      <c r="M67" s="18">
        <v>6625.1</v>
      </c>
    </row>
    <row r="68" spans="1:13" s="7" customFormat="1" ht="41.25" customHeight="1" x14ac:dyDescent="0.25">
      <c r="A68" s="11" t="s">
        <v>12</v>
      </c>
      <c r="B68" s="10" t="s">
        <v>11</v>
      </c>
      <c r="C68" s="9">
        <f>C69</f>
        <v>1000</v>
      </c>
      <c r="D68" s="9">
        <f>D69</f>
        <v>0</v>
      </c>
      <c r="E68" s="9">
        <f>E69</f>
        <v>1000</v>
      </c>
      <c r="F68" s="9">
        <f>F69</f>
        <v>-539.1</v>
      </c>
      <c r="G68" s="9">
        <f>G69</f>
        <v>460.9</v>
      </c>
      <c r="H68" s="9">
        <f>H69</f>
        <v>-50</v>
      </c>
      <c r="I68" s="9">
        <f>I69</f>
        <v>410.9</v>
      </c>
      <c r="J68" s="9">
        <f>J69</f>
        <v>0</v>
      </c>
      <c r="K68" s="9">
        <f>K69</f>
        <v>410.9</v>
      </c>
      <c r="L68" s="8">
        <f>K68-I68</f>
        <v>0</v>
      </c>
      <c r="M68" s="8">
        <f>M69</f>
        <v>410.9</v>
      </c>
    </row>
    <row r="69" spans="1:13" ht="43.95" customHeight="1" x14ac:dyDescent="0.25">
      <c r="A69" s="16" t="s">
        <v>10</v>
      </c>
      <c r="B69" s="15" t="s">
        <v>9</v>
      </c>
      <c r="C69" s="19">
        <v>1000</v>
      </c>
      <c r="D69" s="14">
        <f>E69-C69</f>
        <v>0</v>
      </c>
      <c r="E69" s="14">
        <v>1000</v>
      </c>
      <c r="F69" s="14">
        <f>G69-E69</f>
        <v>-539.1</v>
      </c>
      <c r="G69" s="14">
        <v>460.9</v>
      </c>
      <c r="H69" s="14">
        <f>I69-G69</f>
        <v>-50</v>
      </c>
      <c r="I69" s="14">
        <v>410.9</v>
      </c>
      <c r="J69" s="14">
        <f>K69-I69</f>
        <v>0</v>
      </c>
      <c r="K69" s="14">
        <v>410.9</v>
      </c>
      <c r="L69" s="13">
        <f>K69-I69</f>
        <v>0</v>
      </c>
      <c r="M69" s="18">
        <v>410.9</v>
      </c>
    </row>
    <row r="70" spans="1:13" s="7" customFormat="1" ht="73.2" hidden="1" customHeight="1" x14ac:dyDescent="0.25">
      <c r="A70" s="11" t="s">
        <v>8</v>
      </c>
      <c r="B70" s="10" t="s">
        <v>7</v>
      </c>
      <c r="C70" s="9">
        <f>SUM(C71:C73)</f>
        <v>0</v>
      </c>
      <c r="D70" s="14">
        <f>E70-C70</f>
        <v>0</v>
      </c>
      <c r="E70" s="9">
        <f>SUM(E71:E73)</f>
        <v>0</v>
      </c>
      <c r="F70" s="14">
        <f>G70-E70</f>
        <v>0</v>
      </c>
      <c r="G70" s="9">
        <f>SUM(G71:G73)</f>
        <v>0</v>
      </c>
      <c r="H70" s="9">
        <f>I70-G70</f>
        <v>0</v>
      </c>
      <c r="I70" s="9">
        <f>SUM(I71:I73)</f>
        <v>0</v>
      </c>
      <c r="J70" s="9">
        <f>K70-I70</f>
        <v>0</v>
      </c>
      <c r="K70" s="9">
        <f>SUM(K71:K73)</f>
        <v>0</v>
      </c>
      <c r="L70" s="13">
        <f>K70-I70</f>
        <v>0</v>
      </c>
      <c r="M70" s="17"/>
    </row>
    <row r="71" spans="1:13" ht="63.75" hidden="1" customHeight="1" x14ac:dyDescent="0.25">
      <c r="A71" s="16" t="s">
        <v>6</v>
      </c>
      <c r="B71" s="15" t="s">
        <v>5</v>
      </c>
      <c r="C71" s="14"/>
      <c r="D71" s="14">
        <f>E71-C71</f>
        <v>0</v>
      </c>
      <c r="E71" s="14"/>
      <c r="F71" s="14">
        <f>G71-E71</f>
        <v>0</v>
      </c>
      <c r="G71" s="14"/>
      <c r="H71" s="14">
        <f>I71-G71</f>
        <v>0</v>
      </c>
      <c r="I71" s="14"/>
      <c r="J71" s="14">
        <f>K71-I71</f>
        <v>0</v>
      </c>
      <c r="K71" s="14"/>
      <c r="L71" s="13">
        <f>K71-I71</f>
        <v>0</v>
      </c>
      <c r="M71" s="12"/>
    </row>
    <row r="72" spans="1:13" ht="16.5" hidden="1" customHeight="1" x14ac:dyDescent="0.25">
      <c r="A72" s="16" t="s">
        <v>4</v>
      </c>
      <c r="B72" s="15" t="s">
        <v>3</v>
      </c>
      <c r="C72" s="14"/>
      <c r="D72" s="14">
        <f>E72-C72</f>
        <v>0</v>
      </c>
      <c r="E72" s="14"/>
      <c r="F72" s="14">
        <f>G72-E72</f>
        <v>0</v>
      </c>
      <c r="G72" s="14"/>
      <c r="H72" s="14">
        <f>I72-G72</f>
        <v>0</v>
      </c>
      <c r="I72" s="14"/>
      <c r="J72" s="14">
        <f>K72-I72</f>
        <v>0</v>
      </c>
      <c r="K72" s="14"/>
      <c r="L72" s="13">
        <f>K72-I72</f>
        <v>0</v>
      </c>
      <c r="M72" s="12"/>
    </row>
    <row r="73" spans="1:13" ht="40.5" hidden="1" customHeight="1" x14ac:dyDescent="0.25">
      <c r="A73" s="16" t="s">
        <v>2</v>
      </c>
      <c r="B73" s="15" t="s">
        <v>1</v>
      </c>
      <c r="C73" s="14"/>
      <c r="D73" s="14">
        <f>E73-C73</f>
        <v>0</v>
      </c>
      <c r="E73" s="14"/>
      <c r="F73" s="14">
        <f>G73-E73</f>
        <v>0</v>
      </c>
      <c r="G73" s="14"/>
      <c r="H73" s="14">
        <f>I73-G73</f>
        <v>0</v>
      </c>
      <c r="I73" s="14"/>
      <c r="J73" s="14">
        <f>K73-I73</f>
        <v>0</v>
      </c>
      <c r="K73" s="14"/>
      <c r="L73" s="13">
        <f>K73-I73</f>
        <v>0</v>
      </c>
      <c r="M73" s="12"/>
    </row>
    <row r="74" spans="1:13" s="7" customFormat="1" ht="26.25" customHeight="1" x14ac:dyDescent="0.25">
      <c r="A74" s="11" t="s">
        <v>0</v>
      </c>
      <c r="B74" s="10"/>
      <c r="C74" s="9">
        <f>[1]Доходы!C9-Расходы!C6</f>
        <v>-138910.09999999963</v>
      </c>
      <c r="D74" s="9">
        <f>[1]Доходы!D9-Расходы!D6</f>
        <v>-319126.1999999999</v>
      </c>
      <c r="E74" s="9">
        <f>[1]Доходы!C9-Расходы!E6</f>
        <v>-491533.59999999963</v>
      </c>
      <c r="F74" s="9">
        <f>[1]Доходы!F9-Расходы!F6</f>
        <v>41848.89999999982</v>
      </c>
      <c r="G74" s="9">
        <f>[1]Доходы!E9-Расходы!G6</f>
        <v>-730723.20000000019</v>
      </c>
      <c r="H74" s="9">
        <f>[1]Доходы!F9-Расходы!H6</f>
        <v>21479.3000000006</v>
      </c>
      <c r="I74" s="9">
        <f>[1]Доходы!G9-Расходы!I6</f>
        <v>-709243.89999999944</v>
      </c>
      <c r="J74" s="9">
        <f>[1]Доходы!H9-Расходы!J6</f>
        <v>160693.69999999992</v>
      </c>
      <c r="K74" s="9">
        <f>[1]Доходы!I9-Расходы!K6</f>
        <v>-623881.0999999987</v>
      </c>
      <c r="L74" s="8">
        <f>[1]Доходы!J9-Расходы!L6</f>
        <v>-4.9476511776447296E-10</v>
      </c>
      <c r="M74" s="8">
        <f>[1]Доходы!K9-Расходы!M6</f>
        <v>-474123.19999999832</v>
      </c>
    </row>
    <row r="75" spans="1:13" ht="32.25" customHeight="1" x14ac:dyDescent="0.25">
      <c r="A75" s="6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3" x14ac:dyDescent="0.25">
      <c r="C76" s="3"/>
      <c r="D76" s="3"/>
      <c r="E76" s="3"/>
      <c r="F76" s="3"/>
      <c r="G76" s="3"/>
      <c r="H76" s="3"/>
      <c r="I76" s="3"/>
      <c r="J76" s="3"/>
      <c r="K76" s="3"/>
      <c r="L76" s="3"/>
    </row>
    <row r="79" spans="1:13" s="2" customFormat="1" x14ac:dyDescent="0.25"/>
  </sheetData>
  <mergeCells count="14">
    <mergeCell ref="J3:J4"/>
    <mergeCell ref="L3:L4"/>
    <mergeCell ref="D3:D4"/>
    <mergeCell ref="E3:E4"/>
    <mergeCell ref="A1:M1"/>
    <mergeCell ref="M3:M4"/>
    <mergeCell ref="A3:A4"/>
    <mergeCell ref="B3:B4"/>
    <mergeCell ref="C3:C4"/>
    <mergeCell ref="I3:I4"/>
    <mergeCell ref="G3:G4"/>
    <mergeCell ref="K3:K4"/>
    <mergeCell ref="F3:F4"/>
    <mergeCell ref="H3:H4"/>
  </mergeCells>
  <pageMargins left="0.43307086614173229" right="0.23622047244094491" top="3.937007874015748E-2" bottom="3.937007874015748E-2" header="0.31496062992125984" footer="0.31496062992125984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2024-04-16T15:02:45Z</dcterms:created>
  <dcterms:modified xsi:type="dcterms:W3CDTF">2024-04-16T15:03:45Z</dcterms:modified>
</cp:coreProperties>
</file>