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luton\data\DEPFIN\ОТДЕЛ  ДОХОДОВ\ИСПОЛНЕНИЕ\исполнение 2026 год\2. исполнение за полугодие\"/>
    </mc:Choice>
  </mc:AlternateContent>
  <bookViews>
    <workbookView xWindow="0" yWindow="0" windowWidth="24105" windowHeight="98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E46" i="1"/>
  <c r="E45" i="1"/>
  <c r="E44" i="1"/>
  <c r="E43" i="1"/>
  <c r="E42" i="1"/>
  <c r="D41" i="1"/>
  <c r="E41" i="1" s="1"/>
  <c r="C41" i="1"/>
  <c r="C40" i="1" s="1"/>
  <c r="E39" i="1"/>
  <c r="E38" i="1"/>
  <c r="E37" i="1"/>
  <c r="E36" i="1"/>
  <c r="E35" i="1"/>
  <c r="E34" i="1"/>
  <c r="D33" i="1"/>
  <c r="E33" i="1" s="1"/>
  <c r="C33" i="1"/>
  <c r="E32" i="1"/>
  <c r="E31" i="1"/>
  <c r="E30" i="1"/>
  <c r="E29" i="1"/>
  <c r="E28" i="1"/>
  <c r="E27" i="1"/>
  <c r="E26" i="1"/>
  <c r="D25" i="1"/>
  <c r="E25" i="1" s="1"/>
  <c r="C25" i="1"/>
  <c r="E24" i="1"/>
  <c r="E23" i="1"/>
  <c r="E22" i="1"/>
  <c r="E21" i="1"/>
  <c r="E20" i="1"/>
  <c r="E19" i="1"/>
  <c r="D18" i="1"/>
  <c r="E18" i="1" s="1"/>
  <c r="C18" i="1"/>
  <c r="C10" i="1" s="1"/>
  <c r="C9" i="1" s="1"/>
  <c r="C8" i="1" s="1"/>
  <c r="E17" i="1"/>
  <c r="E16" i="1"/>
  <c r="E15" i="1"/>
  <c r="E14" i="1"/>
  <c r="E13" i="1"/>
  <c r="D13" i="1"/>
  <c r="C13" i="1"/>
  <c r="E12" i="1"/>
  <c r="E11" i="1"/>
  <c r="D10" i="1" l="1"/>
  <c r="D9" i="1" s="1"/>
  <c r="E9" i="1"/>
  <c r="D40" i="1"/>
  <c r="E40" i="1" s="1"/>
  <c r="E10" i="1" l="1"/>
  <c r="D8" i="1"/>
  <c r="E8" i="1" s="1"/>
</calcChain>
</file>

<file path=xl/sharedStrings.xml><?xml version="1.0" encoding="utf-8"?>
<sst xmlns="http://schemas.openxmlformats.org/spreadsheetml/2006/main" count="94" uniqueCount="94">
  <si>
    <t xml:space="preserve">Сведения о поступлении доходов в бюджет городского округа Мегион ХМАО-Югры по видам доходов за полугодие 2026 года  в сравнении с соответствующим периодом прошлого года </t>
  </si>
  <si>
    <t>(тыс.рублей)</t>
  </si>
  <si>
    <t>Код бюджетной классификации</t>
  </si>
  <si>
    <t>Вид дохода</t>
  </si>
  <si>
    <t>Исполнено за полугодие 2025 года</t>
  </si>
  <si>
    <t>Исполнено за полугодие 2026 года</t>
  </si>
  <si>
    <t>Темп роста (снижения), 
%</t>
  </si>
  <si>
    <t>2</t>
  </si>
  <si>
    <t>3</t>
  </si>
  <si>
    <t>4</t>
  </si>
  <si>
    <t>5</t>
  </si>
  <si>
    <t>Всего доходов</t>
  </si>
  <si>
    <t>000 1 00 00000 00 0000 000</t>
  </si>
  <si>
    <t>Налоговые  и неналоговые доходы</t>
  </si>
  <si>
    <t>Налоговые доходы</t>
  </si>
  <si>
    <t>000 1 01 02000 01 0000 110</t>
  </si>
  <si>
    <t>Налог на доходы физических лиц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</si>
  <si>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</si>
  <si>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</si>
  <si>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</si>
  <si>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доход, в т.ч.</t>
  </si>
  <si>
    <t>000 1 05 01000 01 0000 110</t>
  </si>
  <si>
    <t>Налог, взимаемый в связи с применением упрощенной системы налогообложения</t>
  </si>
  <si>
    <t>000 1 05 02000 02 0000 110</t>
  </si>
  <si>
    <t>Единый налог на вмененный доход для отдельных видов деятельности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</si>
  <si>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</si>
  <si>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</si>
  <si>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</si>
  <si>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</si>
  <si>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</si>
  <si>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Налоги на имущество, в т.ч.</t>
  </si>
  <si>
    <t>000 1 06 01000 00 0000 110</t>
  </si>
  <si>
    <t>Налог на имущество физических лиц</t>
  </si>
  <si>
    <t>000 1 06 04000 02 0000 110</t>
  </si>
  <si>
    <t>Транспортный налог</t>
  </si>
  <si>
    <t>000 1 06 06000 00 0000 110</t>
  </si>
  <si>
    <t>Земельный налог</t>
  </si>
  <si>
    <t>000 1 08 00000 00 0000 000</t>
  </si>
  <si>
    <t>Государственная пошлина</t>
  </si>
  <si>
    <t>000 1 09 00000 00 0000 000</t>
  </si>
  <si>
    <t>Задолженность и перерасчеты по отмененным налогам, сборам и иным платежам</t>
  </si>
  <si>
    <t>Неналоговые доходы</t>
  </si>
  <si>
    <t>000 1 11 00000 00 0000 000</t>
  </si>
  <si>
    <t>Доходы от использования имущества, находящегося в государственной и муниципальной собственности, в т.ч.</t>
  </si>
  <si>
    <t xml:space="preserve"> 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</si>
  <si>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</si>
  <si>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</si>
  <si>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</si>
  <si>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000 1 11 05300 04 0000 120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</si>
  <si>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</si>
  <si>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000 1 11 07000 00 0000 120</t>
  </si>
  <si>
    <t>Платежи от государственных и муниципальных унитарных предприятий</t>
  </si>
  <si>
    <t xml:space="preserve">000 1 11 09000 00 0000 120 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</si>
  <si>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</si>
  <si>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000 1 12 00000 00 0000 000</t>
  </si>
  <si>
    <t>Платежи при пользовании природными ресурсами</t>
  </si>
  <si>
    <t>000 1 13 00000 00 0000 000</t>
  </si>
  <si>
    <t>Доходы от оказания платных услуг и компенсации затрат государства</t>
  </si>
  <si>
    <t>000 1 14 00000 00 0000 000</t>
  </si>
  <si>
    <t>Доходы от продажи материальных и нематериальных активов, в т.ч.</t>
  </si>
  <si>
    <t>000 1 14 01000 00 0000 410</t>
  </si>
  <si>
    <t>Доходы от продажи квартир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</si>
  <si>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</si>
  <si>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</si>
  <si>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000 1 14 06000 00 0000 430</t>
  </si>
  <si>
    <t>Доходы    от    продажи    земельных    участков, находящихся в государственной 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</si>
  <si>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</si>
  <si>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</si>
  <si>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</si>
  <si>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</si>
  <si>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</si>
  <si>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</si>
  <si>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</si>
  <si>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</si>
  <si>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</si>
  <si>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</si>
  <si>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в т.ч.</t>
  </si>
  <si>
    <t>000 2 02 10000 00 0000 150</t>
  </si>
  <si>
    <t>дотации бюджетам бюджетной системы Российской Федерации</t>
  </si>
  <si>
    <t>000 2 02 20000 00 0000 150</t>
  </si>
  <si>
    <t>субсидии бюджетам бюджетной системы Российской Федерации (межбюджетные субсидии)</t>
  </si>
  <si>
    <t>000 2 02 30000 00 0000 150</t>
  </si>
  <si>
    <t>субвенции бюджетам бюджетной системы Российской Федерации</t>
  </si>
  <si>
    <t>000 2 02 40000 00 0000 150</t>
  </si>
  <si>
    <t>иные межбюджетные трансферты</t>
  </si>
  <si>
    <t>Иные безвозмездные поступления</t>
  </si>
  <si>
    <t>000 2 04 04099 04 0000 150</t>
  </si>
  <si>
    <t>Безвозмездные поступления от негосударственных организаций в бюджеты городских округов</t>
  </si>
  <si>
    <t>000 2 08 04000 04 0000 150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</si>
  <si>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</si>
  <si>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000 2 18 04010 04 0000 150</t>
  </si>
  <si>
    <t>Доходы бюджетов городских округов от возврата бюджетными учреждениями остатков субсидий прошлых лет</t>
  </si>
  <si>
    <t>000 2 19 00000 04 0000 150</t>
  </si>
  <si>
    <t>Возврат остатков субсидий, субвенций и иных межбюджетных трансфертов, имеющих целевое назначение, прошлых лет из бюджетов гродских округов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</si>
</sst>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_р_._-;\-* #,##0.0_р_._-;_-* &quot;-&quot;?_р_._-;_-@_-"/>
    <numFmt numFmtId="165" formatCode="#,##0.0"/>
    <numFmt numFmtId="166" formatCode="_(* #,##0.00_);_(* \(#,##0.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>
      <alignment wrapText="1"/>
    </xf>
    <xf numFmtId="49" fontId="2" fillId="0" borderId="3">
      <alignment horizontal="left" vertical="top" wrapText="1"/>
    </xf>
    <xf numFmtId="166" fontId="8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164" fontId="3" fillId="2" borderId="0" xfId="2" applyNumberFormat="1" applyFont="1" applyFill="1" applyAlignment="1">
      <alignment horizontal="center" vertical="center" wrapText="1"/>
    </xf>
    <xf numFmtId="0" fontId="3" fillId="2" borderId="0" xfId="2" applyFont="1" applyFill="1">
      <alignment wrapText="1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49" fontId="3" fillId="2" borderId="2" xfId="2" applyNumberFormat="1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left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49" fontId="3" fillId="2" borderId="2" xfId="3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165" fontId="3" fillId="3" borderId="2" xfId="1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65" fontId="3" fillId="2" borderId="2" xfId="4" applyNumberFormat="1" applyFont="1" applyFill="1" applyBorder="1" applyAlignment="1">
      <alignment horizontal="center" vertical="center" wrapText="1"/>
    </xf>
    <xf numFmtId="165" fontId="3" fillId="3" borderId="2" xfId="4" applyNumberFormat="1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left" vertical="center" wrapText="1"/>
    </xf>
    <xf numFmtId="165" fontId="7" fillId="2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165" fontId="3" fillId="3" borderId="2" xfId="0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vertical="center" wrapText="1"/>
    </xf>
    <xf numFmtId="0" fontId="3" fillId="2" borderId="2" xfId="2" applyFont="1" applyFill="1" applyBorder="1" applyAlignment="1">
      <alignment vertical="center" wrapText="1"/>
    </xf>
    <xf numFmtId="165" fontId="10" fillId="2" borderId="2" xfId="1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165" fontId="5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top" wrapText="1"/>
    </xf>
    <xf numFmtId="165" fontId="3" fillId="2" borderId="0" xfId="2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1" xfId="2"/>
    <cellStyle name="Свойства элементов измерения [печать]" xfId="3"/>
    <cellStyle name="Финансовый" xfId="1" builtinId="3"/>
    <cellStyle name="Финансовый_Лист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13" workbookViewId="0">
      <selection activeCell="A41" sqref="A41:E41"/>
    </sheetView>
  </sheetViews>
  <sheetFormatPr defaultColWidth="8.85546875" defaultRowHeight="12.75" x14ac:dyDescent="0.2"/>
  <cols>
    <col min="1" max="1" width="24.42578125" style="1" customWidth="1"/>
    <col min="2" max="2" width="63.7109375" style="2" customWidth="1"/>
    <col min="3" max="3" width="16" style="1" customWidth="1"/>
    <col min="4" max="4" width="16.28515625" style="1" customWidth="1"/>
    <col min="5" max="5" width="15.42578125" style="1" customWidth="1"/>
    <col min="6" max="6" width="8.85546875" style="4" customWidth="1"/>
    <col min="7" max="16384" width="8.85546875" style="4"/>
  </cols>
  <sheetData>
    <row r="1" spans="1:5" ht="18.75" customHeight="1" x14ac:dyDescent="0.2">
      <c r="E1" s="3"/>
    </row>
    <row r="3" spans="1:5" ht="33.75" customHeight="1" x14ac:dyDescent="0.2">
      <c r="A3" s="38" t="s">
        <v>0</v>
      </c>
      <c r="B3" s="38"/>
      <c r="C3" s="38"/>
      <c r="D3" s="38"/>
      <c r="E3" s="38"/>
    </row>
    <row r="4" spans="1:5" ht="12.75" customHeight="1" x14ac:dyDescent="0.2">
      <c r="B4" s="5"/>
      <c r="C4" s="5"/>
      <c r="D4" s="5"/>
      <c r="E4" s="6" t="s">
        <v>1</v>
      </c>
    </row>
    <row r="5" spans="1:5" ht="12.75" customHeight="1" x14ac:dyDescent="0.2">
      <c r="A5" s="39" t="s">
        <v>2</v>
      </c>
      <c r="B5" s="40" t="s">
        <v>3</v>
      </c>
      <c r="C5" s="41" t="s">
        <v>4</v>
      </c>
      <c r="D5" s="41" t="s">
        <v>5</v>
      </c>
      <c r="E5" s="41" t="s">
        <v>6</v>
      </c>
    </row>
    <row r="6" spans="1:5" ht="45" customHeight="1" x14ac:dyDescent="0.2">
      <c r="A6" s="39"/>
      <c r="B6" s="40"/>
      <c r="C6" s="41"/>
      <c r="D6" s="41"/>
      <c r="E6" s="41"/>
    </row>
    <row r="7" spans="1:5" x14ac:dyDescent="0.2">
      <c r="A7" s="7">
        <v>1</v>
      </c>
      <c r="B7" s="8" t="s">
        <v>7</v>
      </c>
      <c r="C7" s="8" t="s">
        <v>8</v>
      </c>
      <c r="D7" s="8" t="s">
        <v>9</v>
      </c>
      <c r="E7" s="8" t="s">
        <v>10</v>
      </c>
    </row>
    <row r="8" spans="1:5" x14ac:dyDescent="0.2">
      <c r="A8" s="7"/>
      <c r="B8" s="9" t="s">
        <v>11</v>
      </c>
      <c r="C8" s="10">
        <f>SUM(C9+C40)</f>
        <v>3688635.9000000004</v>
      </c>
      <c r="D8" s="10">
        <f>SUM(D9+D40)</f>
        <v>3414399.46</v>
      </c>
      <c r="E8" s="10">
        <f>D8/C8*100</f>
        <v>92.565369761759342</v>
      </c>
    </row>
    <row r="9" spans="1:5" x14ac:dyDescent="0.2">
      <c r="A9" s="11" t="s">
        <v>12</v>
      </c>
      <c r="B9" s="12" t="s">
        <v>13</v>
      </c>
      <c r="C9" s="10">
        <f>SUM(C10+C24)</f>
        <v>1180789.3999999999</v>
      </c>
      <c r="D9" s="10">
        <f>SUM(D10+D24)</f>
        <v>1201616.33</v>
      </c>
      <c r="E9" s="10">
        <f t="shared" ref="E9:E51" si="0">D9/C9*100</f>
        <v>101.76381410605482</v>
      </c>
    </row>
    <row r="10" spans="1:5" x14ac:dyDescent="0.2">
      <c r="A10" s="7"/>
      <c r="B10" s="12" t="s">
        <v>14</v>
      </c>
      <c r="C10" s="10">
        <f t="shared" ref="C10:D10" si="1">SUM(C11+C12+C13+C18+C22)</f>
        <v>991151.5</v>
      </c>
      <c r="D10" s="10">
        <f t="shared" si="1"/>
        <v>1076737.03</v>
      </c>
      <c r="E10" s="10">
        <f t="shared" si="0"/>
        <v>108.63495943859238</v>
      </c>
    </row>
    <row r="11" spans="1:5" ht="14.25" customHeight="1" x14ac:dyDescent="0.2">
      <c r="A11" s="13" t="s">
        <v>15</v>
      </c>
      <c r="B11" s="14" t="s">
        <v>16</v>
      </c>
      <c r="C11" s="15">
        <v>776507.5</v>
      </c>
      <c r="D11" s="15">
        <v>881037.1</v>
      </c>
      <c r="E11" s="16">
        <f t="shared" si="0"/>
        <v>113.4615055231276</v>
      </c>
    </row>
    <row r="12" spans="1:5" ht="27.75" customHeight="1" x14ac:dyDescent="0.2">
      <c r="A12" s="13" t="s">
        <v>17</v>
      </c>
      <c r="B12" s="14" t="s">
        <v>18</v>
      </c>
      <c r="C12" s="15">
        <v>8625.7999999999993</v>
      </c>
      <c r="D12" s="15">
        <v>10343.799999999999</v>
      </c>
      <c r="E12" s="16">
        <f t="shared" si="0"/>
        <v>119.91699320642724</v>
      </c>
    </row>
    <row r="13" spans="1:5" ht="18" customHeight="1" x14ac:dyDescent="0.2">
      <c r="A13" s="13" t="s">
        <v>19</v>
      </c>
      <c r="B13" s="14" t="s">
        <v>20</v>
      </c>
      <c r="C13" s="16">
        <f>SUM(C14:C17)</f>
        <v>161327.69999999998</v>
      </c>
      <c r="D13" s="16">
        <f>SUM(D14:D17)</f>
        <v>136564</v>
      </c>
      <c r="E13" s="16">
        <f t="shared" si="0"/>
        <v>84.650063194355354</v>
      </c>
    </row>
    <row r="14" spans="1:5" ht="26.25" customHeight="1" x14ac:dyDescent="0.2">
      <c r="A14" s="13" t="s">
        <v>21</v>
      </c>
      <c r="B14" s="17" t="s">
        <v>22</v>
      </c>
      <c r="C14" s="15">
        <v>155501.9</v>
      </c>
      <c r="D14" s="15">
        <v>134200.20000000001</v>
      </c>
      <c r="E14" s="16">
        <f t="shared" si="0"/>
        <v>86.301324935579572</v>
      </c>
    </row>
    <row r="15" spans="1:5" ht="19.5" customHeight="1" x14ac:dyDescent="0.2">
      <c r="A15" s="13" t="s">
        <v>23</v>
      </c>
      <c r="B15" s="17" t="s">
        <v>24</v>
      </c>
      <c r="C15" s="15">
        <v>58</v>
      </c>
      <c r="D15" s="15">
        <v>8.3000000000000007</v>
      </c>
      <c r="E15" s="16">
        <f t="shared" si="0"/>
        <v>14.310344827586208</v>
      </c>
    </row>
    <row r="16" spans="1:5" ht="19.5" customHeight="1" x14ac:dyDescent="0.2">
      <c r="A16" s="13" t="s">
        <v>25</v>
      </c>
      <c r="B16" s="17" t="s">
        <v>26</v>
      </c>
      <c r="C16" s="15">
        <v>41.5</v>
      </c>
      <c r="D16" s="15">
        <v>33.5</v>
      </c>
      <c r="E16" s="16">
        <f t="shared" si="0"/>
        <v>80.722891566265062</v>
      </c>
    </row>
    <row r="17" spans="1:5" ht="23.25" customHeight="1" x14ac:dyDescent="0.2">
      <c r="A17" s="13" t="s">
        <v>27</v>
      </c>
      <c r="B17" s="17" t="s">
        <v>28</v>
      </c>
      <c r="C17" s="15">
        <v>5726.3</v>
      </c>
      <c r="D17" s="15">
        <v>2322</v>
      </c>
      <c r="E17" s="16">
        <f t="shared" si="0"/>
        <v>40.549744162897504</v>
      </c>
    </row>
    <row r="18" spans="1:5" ht="19.5" customHeight="1" x14ac:dyDescent="0.2">
      <c r="A18" s="13" t="s">
        <v>29</v>
      </c>
      <c r="B18" s="14" t="s">
        <v>30</v>
      </c>
      <c r="C18" s="16">
        <f>SUM(C19:C21)</f>
        <v>26954.3</v>
      </c>
      <c r="D18" s="16">
        <f>SUM(D19:D21)</f>
        <v>26702.63</v>
      </c>
      <c r="E18" s="16">
        <f t="shared" si="0"/>
        <v>99.066308529622376</v>
      </c>
    </row>
    <row r="19" spans="1:5" ht="18.75" customHeight="1" x14ac:dyDescent="0.2">
      <c r="A19" s="13" t="s">
        <v>31</v>
      </c>
      <c r="B19" s="17" t="s">
        <v>32</v>
      </c>
      <c r="C19" s="15">
        <v>4709.7</v>
      </c>
      <c r="D19" s="15">
        <v>5806.9</v>
      </c>
      <c r="E19" s="16">
        <f t="shared" si="0"/>
        <v>123.29660063273668</v>
      </c>
    </row>
    <row r="20" spans="1:5" ht="18" customHeight="1" x14ac:dyDescent="0.2">
      <c r="A20" s="13" t="s">
        <v>33</v>
      </c>
      <c r="B20" s="17" t="s">
        <v>34</v>
      </c>
      <c r="C20" s="15">
        <v>9172.2999999999993</v>
      </c>
      <c r="D20" s="15">
        <v>9294.2000000000007</v>
      </c>
      <c r="E20" s="16">
        <f t="shared" si="0"/>
        <v>101.329001450018</v>
      </c>
    </row>
    <row r="21" spans="1:5" ht="15" customHeight="1" x14ac:dyDescent="0.2">
      <c r="A21" s="13" t="s">
        <v>35</v>
      </c>
      <c r="B21" s="17" t="s">
        <v>36</v>
      </c>
      <c r="C21" s="15">
        <v>13072.3</v>
      </c>
      <c r="D21" s="15">
        <v>11601.53</v>
      </c>
      <c r="E21" s="16">
        <f t="shared" si="0"/>
        <v>88.748957719758579</v>
      </c>
    </row>
    <row r="22" spans="1:5" ht="15" customHeight="1" x14ac:dyDescent="0.2">
      <c r="A22" s="13" t="s">
        <v>37</v>
      </c>
      <c r="B22" s="14" t="s">
        <v>38</v>
      </c>
      <c r="C22" s="15">
        <v>17736.2</v>
      </c>
      <c r="D22" s="15">
        <v>22089.5</v>
      </c>
      <c r="E22" s="16">
        <f t="shared" si="0"/>
        <v>124.54471645561055</v>
      </c>
    </row>
    <row r="23" spans="1:5" ht="27" hidden="1" customHeight="1" x14ac:dyDescent="0.2">
      <c r="A23" s="13" t="s">
        <v>39</v>
      </c>
      <c r="B23" s="18" t="s">
        <v>40</v>
      </c>
      <c r="C23" s="16">
        <v>0</v>
      </c>
      <c r="D23" s="16">
        <v>0</v>
      </c>
      <c r="E23" s="10" t="e">
        <f t="shared" si="0"/>
        <v>#DIV/0!</v>
      </c>
    </row>
    <row r="24" spans="1:5" x14ac:dyDescent="0.2">
      <c r="A24" s="11"/>
      <c r="B24" s="12" t="s">
        <v>41</v>
      </c>
      <c r="C24" s="10">
        <v>189637.9</v>
      </c>
      <c r="D24" s="10">
        <v>124879.3</v>
      </c>
      <c r="E24" s="10">
        <f t="shared" si="0"/>
        <v>65.851446361724115</v>
      </c>
    </row>
    <row r="25" spans="1:5" ht="30" hidden="1" customHeight="1" x14ac:dyDescent="0.2">
      <c r="A25" s="13" t="s">
        <v>42</v>
      </c>
      <c r="B25" s="19" t="s">
        <v>43</v>
      </c>
      <c r="C25" s="16">
        <f>SUM(C26+C27+C28+C29+C30)</f>
        <v>46531.3</v>
      </c>
      <c r="D25" s="20">
        <f>SUM(D26+D27+D28+D29+D30)</f>
        <v>20966.099999999999</v>
      </c>
      <c r="E25" s="10">
        <f t="shared" si="0"/>
        <v>45.058057694498103</v>
      </c>
    </row>
    <row r="26" spans="1:5" ht="38.25" hidden="1" customHeight="1" x14ac:dyDescent="0.2">
      <c r="A26" s="21" t="s">
        <v>44</v>
      </c>
      <c r="B26" s="22" t="s">
        <v>45</v>
      </c>
      <c r="C26" s="16">
        <v>0</v>
      </c>
      <c r="D26" s="20">
        <v>0</v>
      </c>
      <c r="E26" s="10" t="e">
        <f t="shared" si="0"/>
        <v>#DIV/0!</v>
      </c>
    </row>
    <row r="27" spans="1:5" ht="64.5" hidden="1" customHeight="1" x14ac:dyDescent="0.2">
      <c r="A27" s="21" t="s">
        <v>46</v>
      </c>
      <c r="B27" s="22" t="s">
        <v>47</v>
      </c>
      <c r="C27" s="16">
        <v>41492</v>
      </c>
      <c r="D27" s="20">
        <v>17135</v>
      </c>
      <c r="E27" s="10">
        <f t="shared" si="0"/>
        <v>41.297117516629712</v>
      </c>
    </row>
    <row r="28" spans="1:5" ht="38.25" hidden="1" x14ac:dyDescent="0.2">
      <c r="A28" s="21" t="s">
        <v>48</v>
      </c>
      <c r="B28" s="22" t="s">
        <v>49</v>
      </c>
      <c r="C28" s="16">
        <v>2</v>
      </c>
      <c r="D28" s="20">
        <v>0</v>
      </c>
      <c r="E28" s="10">
        <f t="shared" si="0"/>
        <v>0</v>
      </c>
    </row>
    <row r="29" spans="1:5" ht="18" hidden="1" customHeight="1" x14ac:dyDescent="0.2">
      <c r="A29" s="21" t="s">
        <v>50</v>
      </c>
      <c r="B29" s="22" t="s">
        <v>51</v>
      </c>
      <c r="C29" s="16">
        <v>0</v>
      </c>
      <c r="D29" s="20">
        <v>0</v>
      </c>
      <c r="E29" s="10" t="e">
        <f t="shared" si="0"/>
        <v>#DIV/0!</v>
      </c>
    </row>
    <row r="30" spans="1:5" ht="48" hidden="1" customHeight="1" x14ac:dyDescent="0.2">
      <c r="A30" s="21" t="s">
        <v>52</v>
      </c>
      <c r="B30" s="22" t="s">
        <v>53</v>
      </c>
      <c r="C30" s="16">
        <v>5037.3</v>
      </c>
      <c r="D30" s="20">
        <v>3831.1</v>
      </c>
      <c r="E30" s="10">
        <f t="shared" si="0"/>
        <v>76.054632441982804</v>
      </c>
    </row>
    <row r="31" spans="1:5" ht="21" hidden="1" customHeight="1" x14ac:dyDescent="0.2">
      <c r="A31" s="13" t="s">
        <v>54</v>
      </c>
      <c r="B31" s="14" t="s">
        <v>55</v>
      </c>
      <c r="C31" s="23">
        <v>15495.9</v>
      </c>
      <c r="D31" s="24">
        <v>0</v>
      </c>
      <c r="E31" s="10">
        <f t="shared" si="0"/>
        <v>0</v>
      </c>
    </row>
    <row r="32" spans="1:5" ht="21" hidden="1" customHeight="1" x14ac:dyDescent="0.2">
      <c r="A32" s="13" t="s">
        <v>56</v>
      </c>
      <c r="B32" s="14" t="s">
        <v>57</v>
      </c>
      <c r="C32" s="23">
        <v>888.3</v>
      </c>
      <c r="D32" s="24">
        <v>4035.3</v>
      </c>
      <c r="E32" s="10">
        <f t="shared" si="0"/>
        <v>454.2722053360352</v>
      </c>
    </row>
    <row r="33" spans="1:5" ht="27.75" hidden="1" customHeight="1" x14ac:dyDescent="0.2">
      <c r="A33" s="13" t="s">
        <v>58</v>
      </c>
      <c r="B33" s="25" t="s">
        <v>59</v>
      </c>
      <c r="C33" s="16">
        <f t="shared" ref="C33:D33" si="2">SUM(C34+C35+C36+C37)</f>
        <v>33822.6</v>
      </c>
      <c r="D33" s="20">
        <f t="shared" si="2"/>
        <v>23952.3</v>
      </c>
      <c r="E33" s="10">
        <f t="shared" si="0"/>
        <v>70.8174415923081</v>
      </c>
    </row>
    <row r="34" spans="1:5" ht="24.75" hidden="1" customHeight="1" x14ac:dyDescent="0.2">
      <c r="A34" s="21" t="s">
        <v>60</v>
      </c>
      <c r="B34" s="22" t="s">
        <v>61</v>
      </c>
      <c r="C34" s="26">
        <v>31682.6</v>
      </c>
      <c r="D34" s="27">
        <v>22083</v>
      </c>
      <c r="E34" s="10">
        <f t="shared" si="0"/>
        <v>69.700719006647176</v>
      </c>
    </row>
    <row r="35" spans="1:5" ht="64.5" hidden="1" customHeight="1" x14ac:dyDescent="0.2">
      <c r="A35" s="21" t="s">
        <v>62</v>
      </c>
      <c r="B35" s="28" t="s">
        <v>63</v>
      </c>
      <c r="C35" s="26">
        <v>361.4</v>
      </c>
      <c r="D35" s="27">
        <v>486.4</v>
      </c>
      <c r="E35" s="10">
        <f t="shared" si="0"/>
        <v>134.58771444382955</v>
      </c>
    </row>
    <row r="36" spans="1:5" ht="27.75" hidden="1" customHeight="1" x14ac:dyDescent="0.2">
      <c r="A36" s="21" t="s">
        <v>64</v>
      </c>
      <c r="B36" s="28" t="s">
        <v>65</v>
      </c>
      <c r="C36" s="26">
        <v>1254.5999999999999</v>
      </c>
      <c r="D36" s="27">
        <v>1343.6</v>
      </c>
      <c r="E36" s="10">
        <f t="shared" si="0"/>
        <v>107.09389446835644</v>
      </c>
    </row>
    <row r="37" spans="1:5" ht="52.5" hidden="1" customHeight="1" x14ac:dyDescent="0.2">
      <c r="A37" s="21" t="s">
        <v>66</v>
      </c>
      <c r="B37" s="29" t="s">
        <v>67</v>
      </c>
      <c r="C37" s="26">
        <v>524</v>
      </c>
      <c r="D37" s="27">
        <v>39.299999999999997</v>
      </c>
      <c r="E37" s="10">
        <f t="shared" si="0"/>
        <v>7.5</v>
      </c>
    </row>
    <row r="38" spans="1:5" ht="18.75" hidden="1" customHeight="1" x14ac:dyDescent="0.2">
      <c r="A38" s="13" t="s">
        <v>68</v>
      </c>
      <c r="B38" s="14" t="s">
        <v>69</v>
      </c>
      <c r="C38" s="15">
        <v>961.7</v>
      </c>
      <c r="D38" s="30">
        <v>1675.2</v>
      </c>
      <c r="E38" s="10">
        <f t="shared" si="0"/>
        <v>174.19153582198192</v>
      </c>
    </row>
    <row r="39" spans="1:5" ht="16.5" hidden="1" customHeight="1" x14ac:dyDescent="0.2">
      <c r="A39" s="13" t="s">
        <v>70</v>
      </c>
      <c r="B39" s="14" t="s">
        <v>71</v>
      </c>
      <c r="C39" s="15">
        <v>21.9</v>
      </c>
      <c r="D39" s="30">
        <v>-43.4</v>
      </c>
      <c r="E39" s="10">
        <f t="shared" si="0"/>
        <v>-198.17351598173516</v>
      </c>
    </row>
    <row r="40" spans="1:5" ht="15" customHeight="1" x14ac:dyDescent="0.2">
      <c r="A40" s="11" t="s">
        <v>72</v>
      </c>
      <c r="B40" s="31" t="s">
        <v>73</v>
      </c>
      <c r="C40" s="10">
        <f>SUM(C41+C47+C48+C50+C51)</f>
        <v>2507846.5000000005</v>
      </c>
      <c r="D40" s="10">
        <f>SUM(D41+D47+D48+D49+D50+D51)</f>
        <v>2212783.13</v>
      </c>
      <c r="E40" s="10">
        <f t="shared" si="0"/>
        <v>88.234392734962029</v>
      </c>
    </row>
    <row r="41" spans="1:5" ht="27.75" customHeight="1" x14ac:dyDescent="0.2">
      <c r="A41" s="11" t="s">
        <v>74</v>
      </c>
      <c r="B41" s="31" t="s">
        <v>75</v>
      </c>
      <c r="C41" s="10">
        <f>SUM(C43+C44+C45+C46)</f>
        <v>2510535.8000000003</v>
      </c>
      <c r="D41" s="10">
        <f>SUM(D43+D44+D45+D46)</f>
        <v>2221796.83</v>
      </c>
      <c r="E41" s="10">
        <f t="shared" si="0"/>
        <v>88.49891047162123</v>
      </c>
    </row>
    <row r="42" spans="1:5" hidden="1" x14ac:dyDescent="0.2">
      <c r="A42" s="7"/>
      <c r="B42" s="14" t="s">
        <v>76</v>
      </c>
      <c r="C42" s="16"/>
      <c r="D42" s="16"/>
      <c r="E42" s="16" t="e">
        <f t="shared" si="0"/>
        <v>#DIV/0!</v>
      </c>
    </row>
    <row r="43" spans="1:5" ht="12.75" customHeight="1" x14ac:dyDescent="0.2">
      <c r="A43" s="13" t="s">
        <v>77</v>
      </c>
      <c r="B43" s="14" t="s">
        <v>78</v>
      </c>
      <c r="C43" s="15">
        <v>418843.2</v>
      </c>
      <c r="D43" s="15">
        <v>409100.79999999999</v>
      </c>
      <c r="E43" s="16">
        <f t="shared" si="0"/>
        <v>97.673974413336538</v>
      </c>
    </row>
    <row r="44" spans="1:5" ht="12.75" customHeight="1" x14ac:dyDescent="0.2">
      <c r="A44" s="13" t="s">
        <v>79</v>
      </c>
      <c r="B44" s="14" t="s">
        <v>80</v>
      </c>
      <c r="C44" s="15">
        <v>526910.5</v>
      </c>
      <c r="D44" s="15">
        <v>79708.7</v>
      </c>
      <c r="E44" s="16">
        <f t="shared" si="0"/>
        <v>15.127559614014144</v>
      </c>
    </row>
    <row r="45" spans="1:5" ht="12.75" customHeight="1" x14ac:dyDescent="0.2">
      <c r="A45" s="13" t="s">
        <v>81</v>
      </c>
      <c r="B45" s="14" t="s">
        <v>82</v>
      </c>
      <c r="C45" s="15">
        <v>1393615.5</v>
      </c>
      <c r="D45" s="15">
        <v>1543530.7</v>
      </c>
      <c r="E45" s="16">
        <f t="shared" si="0"/>
        <v>110.75728563581562</v>
      </c>
    </row>
    <row r="46" spans="1:5" ht="12.75" customHeight="1" x14ac:dyDescent="0.2">
      <c r="A46" s="13" t="s">
        <v>83</v>
      </c>
      <c r="B46" s="14" t="s">
        <v>84</v>
      </c>
      <c r="C46" s="15">
        <v>171166.6</v>
      </c>
      <c r="D46" s="15">
        <v>189456.63</v>
      </c>
      <c r="E46" s="16">
        <f t="shared" si="0"/>
        <v>110.68551341207922</v>
      </c>
    </row>
    <row r="47" spans="1:5" x14ac:dyDescent="0.2">
      <c r="A47" s="11"/>
      <c r="B47" s="34" t="s">
        <v>85</v>
      </c>
      <c r="C47" s="35">
        <v>-2689.3</v>
      </c>
      <c r="D47" s="35">
        <v>-9013.7000000000007</v>
      </c>
      <c r="E47" s="10">
        <f t="shared" si="0"/>
        <v>335.169003086305</v>
      </c>
    </row>
    <row r="48" spans="1:5" ht="33" hidden="1" customHeight="1" x14ac:dyDescent="0.2">
      <c r="A48" s="13" t="s">
        <v>86</v>
      </c>
      <c r="B48" s="22" t="s">
        <v>87</v>
      </c>
      <c r="C48" s="16">
        <v>0</v>
      </c>
      <c r="D48" s="16">
        <v>0</v>
      </c>
      <c r="E48" s="10" t="e">
        <f t="shared" si="0"/>
        <v>#DIV/0!</v>
      </c>
    </row>
    <row r="49" spans="1:5" ht="33" hidden="1" customHeight="1" x14ac:dyDescent="0.2">
      <c r="A49" s="13" t="s">
        <v>88</v>
      </c>
      <c r="B49" s="36" t="s">
        <v>89</v>
      </c>
      <c r="C49" s="16">
        <v>0</v>
      </c>
      <c r="D49" s="33">
        <v>0</v>
      </c>
      <c r="E49" s="10" t="e">
        <f t="shared" si="0"/>
        <v>#DIV/0!</v>
      </c>
    </row>
    <row r="50" spans="1:5" ht="33" hidden="1" customHeight="1" x14ac:dyDescent="0.2">
      <c r="A50" s="13" t="s">
        <v>90</v>
      </c>
      <c r="B50" s="32" t="s">
        <v>91</v>
      </c>
      <c r="C50" s="16">
        <v>0</v>
      </c>
      <c r="D50" s="16">
        <v>0</v>
      </c>
      <c r="E50" s="10" t="e">
        <f t="shared" si="0"/>
        <v>#DIV/0!</v>
      </c>
    </row>
    <row r="51" spans="1:5" ht="41.25" hidden="1" customHeight="1" x14ac:dyDescent="0.2">
      <c r="A51" s="13" t="s">
        <v>92</v>
      </c>
      <c r="B51" s="32" t="s">
        <v>93</v>
      </c>
      <c r="C51" s="33">
        <v>0</v>
      </c>
      <c r="D51" s="33">
        <v>0</v>
      </c>
      <c r="E51" s="10" t="e">
        <f t="shared" si="0"/>
        <v>#DIV/0!</v>
      </c>
    </row>
    <row r="53" spans="1:5" x14ac:dyDescent="0.2">
      <c r="C53" s="37"/>
    </row>
  </sheetData>
  <mergeCells count="6">
    <mergeCell ref="A3:E3"/>
    <mergeCell ref="A5:A6"/>
    <mergeCell ref="B5:B6"/>
    <mergeCell ref="C5:C6"/>
    <mergeCell ref="D5:D6"/>
    <mergeCell ref="E5:E6"/>
  </mergeCells>
  <pageMargins left="0.51181102362204722" right="0.31496062992125984" top="0.74803149606299213" bottom="0.74803149606299213" header="0.31496062992125984" footer="0.31496062992125984"/>
  <pageSetup paperSize="9" scale="6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Ольга Владимировна</dc:creator>
  <cp:lastModifiedBy>Иванова Ольга Владимировна</cp:lastModifiedBy>
  <cp:lastPrinted>2026-07-10T05:09:19Z</cp:lastPrinted>
  <dcterms:created xsi:type="dcterms:W3CDTF">2026-07-10T04:39:41Z</dcterms:created>
  <dcterms:modified xsi:type="dcterms:W3CDTF">2026-07-10T06:13:27Z</dcterms:modified>
</cp:coreProperties>
</file>