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1310" windowHeight="6210" activeTab="0"/>
  </bookViews>
  <sheets>
    <sheet name="за 2019 год" sheetId="1" r:id="rId1"/>
  </sheets>
  <definedNames/>
  <calcPr fullCalcOnLoad="1"/>
</workbook>
</file>

<file path=xl/sharedStrings.xml><?xml version="1.0" encoding="utf-8"?>
<sst xmlns="http://schemas.openxmlformats.org/spreadsheetml/2006/main" count="91" uniqueCount="91">
  <si>
    <t>Налог на доходы физических лиц</t>
  </si>
  <si>
    <t>ВСЕГО  ДОХОДОВ</t>
  </si>
  <si>
    <t>Штрафы, санкции, возмещение ущерба</t>
  </si>
  <si>
    <t>000 1 00 00000 00 0000 000</t>
  </si>
  <si>
    <t xml:space="preserve">Безвозмездные поступления </t>
  </si>
  <si>
    <t>000 2 00 00000 00 0000 000</t>
  </si>
  <si>
    <t>Иные межбюджетные трансферты</t>
  </si>
  <si>
    <t xml:space="preserve">Государственная пошлина </t>
  </si>
  <si>
    <t>Налоговые и неналоговые доходы</t>
  </si>
  <si>
    <t>тыс.руб.</t>
  </si>
  <si>
    <t>000 1 01 02000 01 0000 110</t>
  </si>
  <si>
    <t>000 1 03 02000 01 0000 110</t>
  </si>
  <si>
    <t>Налоговые доходы</t>
  </si>
  <si>
    <t>Неналоговые доходы</t>
  </si>
  <si>
    <t>Приложение к пояснительной записке</t>
  </si>
  <si>
    <t>Доходы от оказания платных услуг (работ) и компенсации затрат бюджетов городских округов</t>
  </si>
  <si>
    <t>Код бюджетной классификации доходов</t>
  </si>
  <si>
    <t xml:space="preserve">Наименование </t>
  </si>
  <si>
    <t>Фактическое поступление</t>
  </si>
  <si>
    <t>% исполнения к  утвержден-     ному плану года</t>
  </si>
  <si>
    <t>% исполнения к  уточненному плану года</t>
  </si>
  <si>
    <t>Акцизы по подакцизным товарам (продукции), производимым на территории Российской Федерации</t>
  </si>
  <si>
    <t>000 1 13 00000 00 0000 000</t>
  </si>
  <si>
    <t>Дотации бюджетам бюджетной системы Российской Федерации</t>
  </si>
  <si>
    <t>000 2 02 10000 00 0000 151</t>
  </si>
  <si>
    <t>Субсидии бюджетам бюджетной системы Российской Федерации  (межбюджетные субсидии)</t>
  </si>
  <si>
    <t>000 2 02 20000 00 0000 151</t>
  </si>
  <si>
    <t>000 2 02 30000 00 0000 151</t>
  </si>
  <si>
    <t>Субвенции бюджетам бюджетной системы Российской Федерации</t>
  </si>
  <si>
    <t>000 2 02 40000 00 0000 151</t>
  </si>
  <si>
    <t>000 1 05 00000 00 0000 000</t>
  </si>
  <si>
    <t>000 1 06 00000 00 0000 000</t>
  </si>
  <si>
    <t>000 1 08 00000 00 0000 000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</si>
  <si>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</si>
  <si>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</si>
  <si>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</si>
  <si>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000 1 12 00000 00 0000 000</t>
  </si>
  <si>
    <t>000 1 14 00000 00 0000 000</t>
  </si>
  <si>
    <t>Доходы от продажи материальных и нематериальных активов</t>
  </si>
  <si>
    <t>000 1 16 00000 00 0000 000</t>
  </si>
  <si>
    <t>000 1 17 00000 00 0000 000</t>
  </si>
  <si>
    <t xml:space="preserve">Прочие неналоговые доходы </t>
  </si>
  <si>
    <t>000 2 07 00000 00 0000 180</t>
  </si>
  <si>
    <t xml:space="preserve">Прочие безвозмездные поступления </t>
  </si>
  <si>
    <t>000 2 19 00000 00 0000 000</t>
  </si>
  <si>
    <t xml:space="preserve">Возврат остатков субсидий, субвенций и иных межбюджетных трансфертов, имеющих целевое назначение, прошлых лет </t>
  </si>
  <si>
    <t>Увеличение объёмов реализации подакцизных товаров.</t>
  </si>
  <si>
    <t>Дополнительно поступили дотации на поддержку мер по обеспечению сбалансированности бюджета городского округа и прочие дотации бюджету городского округа.</t>
  </si>
  <si>
    <t>Поступили иные межбюджетные трансферты по наказам избирателей депутатам ХМАО-Югры.</t>
  </si>
  <si>
    <t>Поступление дебиторской задолженности прошлых лет.</t>
  </si>
  <si>
    <t>Увеличение кадастровой стоимости налогооблагаемого имущества.</t>
  </si>
  <si>
    <t>Утвержденный план на 2019 год, утвержден решением Думы города Мегиона от 21.12.2018 №327</t>
  </si>
  <si>
    <t xml:space="preserve">Уточненный план на 2019 год, утвержден решением Думы города Мегиона от 19.12.2019 №408 (с учетом уведомлений ДФ ХМАО-Югры)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</si>
  <si>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Пояснения по отклонениям, если отклонения составили 5% и более от утвержденного плана на год в ту или другую сторону </t>
  </si>
  <si>
    <t xml:space="preserve">Пояснения по отклонениям, если отклонения составили 5% и более от уточненного плана на год в ту или другую сторону </t>
  </si>
  <si>
    <t>Увеличение отчислений по ОАО "СН-МНГ" и индексация фонда оплаты труда работникам бюджетной сферы.</t>
  </si>
  <si>
    <t>Налоги на совокупный доход, в том числе:</t>
  </si>
  <si>
    <t>000 1 05 01000 01 0000 110</t>
  </si>
  <si>
    <t>Налог, взимаемый в связи с применением упрощенной системы налогообложения</t>
  </si>
  <si>
    <t>Увеличение количества плательщиков данного специального режима.</t>
  </si>
  <si>
    <t>000 1 05 02000 02 0000 110</t>
  </si>
  <si>
    <t>Единый налог на вмененный доход для отдельных видов деятельности</t>
  </si>
  <si>
    <t>Оплата задолженности прошлых лет.</t>
  </si>
  <si>
    <t>000 1 05 03000 01 0000 110</t>
  </si>
  <si>
    <t xml:space="preserve">Единый сельскохозяйственный  налог </t>
  </si>
  <si>
    <t>000 1 05 04010 02 0000 110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</si>
  <si>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</si>
  <si>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Меньше лиц обратились в налоговый орган за патентом.</t>
  </si>
  <si>
    <t>В конце года произошло резкое увеличение количества выданных патентов.</t>
  </si>
  <si>
    <t>Налоги на имущество, в том числе:</t>
  </si>
  <si>
    <t>000 1 06 01000 00 0000 110</t>
  </si>
  <si>
    <t>Налог на имущество физических лиц</t>
  </si>
  <si>
    <t>000 1 06 06000 00 0000 110</t>
  </si>
  <si>
    <t>Земельный налог</t>
  </si>
  <si>
    <t>Увеличение кадастровой стоимости земельных участков.</t>
  </si>
  <si>
    <t>Поступило больше государственной пошлины по делам, рассматриваемым в судах общей юрисдикции, мировыми судьями.</t>
  </si>
  <si>
    <t>Увеличение размера платы за найм жилых помещений.</t>
  </si>
  <si>
    <t>Увеличение произошло в виду изменения законодательства при исчислении сумм платы.</t>
  </si>
  <si>
    <t>Поступление доходов от продажи земельных участков по факту выкупа, услуга носит заявительный характер; также проведение претензионно-исковой работы с должниками по договорам купли продажи квартир в рассрочку.</t>
  </si>
  <si>
    <t>Шесть аукционов по продаже объектов недвижимости, незавершенного строительства и оборудования, запланированные программой приватизации муниципального имущества, признаны не состоявшимися по причине отсутствия заявок.</t>
  </si>
  <si>
    <t>Увеличение сумм и количества штрафных санкций по всем администраторам доходов.</t>
  </si>
  <si>
    <t>Поступление оплаты по договорам за установку и эксплуатацию рекламных конструкций и плата за размещение нестационарных торговых объектов.</t>
  </si>
  <si>
    <t>Увеличение поступлений прочих субсидий и субсидий на капитальные вложения.</t>
  </si>
  <si>
    <t>000 2 03 04099 04 0000 150</t>
  </si>
  <si>
    <t>Прочие безвозмездные  поступления от государственных (муниципальных) организаций в бюджеты городских округов</t>
  </si>
  <si>
    <t xml:space="preserve">В бюджет города поступили денежные средства по распоряжениям Правительства Тюменской области в сумме 4 131,8 тыс. рублей. </t>
  </si>
  <si>
    <t>000 2 04 04099 04 0000 150</t>
  </si>
  <si>
    <t>Прочие безвозмездные  поступления от негосударственных организаций в бюджеты городских округов</t>
  </si>
  <si>
    <t>Осуществлялось взаимодействие администрации города с крупнейшим налогоплательщиком, осуществляющим свою деятельность на территории города.  Согласно заключенным Соглашениям о благотворительной деятельности от ОАО «Славнефть-Мегионнефтегаз» в городской бюджет поступила сумма в размере 17 900,0 тыс.  рублей на организацию отдыха и оздоровление детей. Кроме того, заключены Соглашения о благотворительной деятельности между администрацией города Мегиона и ПАО Банк «ФК Открытие» на сумму 300,0 тыс. рублей на празднование 1 мая, 9 мая, дня города и проведение велопробега и Фондом «Меценат» на сумму 368,6 тыс. рублей на денежные выплаты участникам ВОВ 1941-1945 годов, инвалидам, вдовам, детям участникам ВОВ 1941-1945, труженикам тыла, узникам концлагерей.</t>
  </si>
  <si>
    <t>В соответствии с п.8 ст.6 Закона ХМАО-Югры от 15.11.2018 №91-оз, в январе месяце 2019 года были возвращены остатки неиспользованных субсидий, субвенций и иных межбюджетных трансфертов, имеющих целевое назначение, прошлых лет, которые остались по состоянию на 01.01.2019.</t>
  </si>
  <si>
    <t>Сведения о фактических поступлениях доходов по видам доходов бюджета городского округа город Мегион в сравнении с первоначально утвержденными (установленными) решением Думы города о бюджете значениями и с уточненными значениями с учетом внесенных изменений за 2019 год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</si>
</sst>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#,##0.0000"/>
    <numFmt numFmtId="176" formatCode="#,##0.000"/>
    <numFmt numFmtId="177" formatCode="#,##0.00&quot;р.&quot;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"/>
    <numFmt numFmtId="183" formatCode="_-* #,##0.0_р_._-;\-* #,##0.0_р_._-;_-* &quot;-&quot;??_р_._-;_-@_-"/>
  </numFmts>
  <fonts count="46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1" fontId="6" fillId="0" borderId="0">
      <alignment vertical="top" wrapText="1"/>
      <protection/>
    </xf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NumberFormat="1" applyFont="1" applyBorder="1" applyAlignment="1">
      <alignment wrapText="1"/>
    </xf>
    <xf numFmtId="1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left" vertical="top" wrapText="1"/>
    </xf>
    <xf numFmtId="1" fontId="1" fillId="0" borderId="10" xfId="0" applyNumberFormat="1" applyFont="1" applyBorder="1" applyAlignment="1">
      <alignment horizontal="right" vertical="top"/>
    </xf>
    <xf numFmtId="0" fontId="5" fillId="0" borderId="0" xfId="0" applyFont="1" applyAlignment="1">
      <alignment horizontal="right"/>
    </xf>
    <xf numFmtId="174" fontId="1" fillId="0" borderId="10" xfId="0" applyNumberFormat="1" applyFont="1" applyBorder="1" applyAlignment="1">
      <alignment horizontal="right"/>
    </xf>
    <xf numFmtId="174" fontId="1" fillId="0" borderId="10" xfId="0" applyNumberFormat="1" applyFont="1" applyFill="1" applyBorder="1" applyAlignment="1">
      <alignment horizontal="right"/>
    </xf>
    <xf numFmtId="1" fontId="1" fillId="0" borderId="0" xfId="0" applyNumberFormat="1" applyFont="1" applyAlignment="1">
      <alignment horizontal="center" wrapText="1"/>
    </xf>
    <xf numFmtId="0" fontId="0" fillId="0" borderId="0" xfId="0" applyAlignment="1">
      <alignment/>
    </xf>
    <xf numFmtId="174" fontId="1" fillId="33" borderId="10" xfId="0" applyNumberFormat="1" applyFont="1" applyFill="1" applyBorder="1" applyAlignment="1">
      <alignment horizontal="right"/>
    </xf>
    <xf numFmtId="0" fontId="4" fillId="33" borderId="10" xfId="0" applyFont="1" applyFill="1" applyBorder="1" applyAlignment="1">
      <alignment/>
    </xf>
    <xf numFmtId="174" fontId="2" fillId="33" borderId="10" xfId="0" applyNumberFormat="1" applyFont="1" applyFill="1" applyBorder="1" applyAlignment="1">
      <alignment horizontal="right"/>
    </xf>
    <xf numFmtId="0" fontId="4" fillId="33" borderId="10" xfId="0" applyFont="1" applyFill="1" applyBorder="1" applyAlignment="1">
      <alignment vertical="top" wrapText="1"/>
    </xf>
    <xf numFmtId="174" fontId="2" fillId="33" borderId="10" xfId="0" applyNumberFormat="1" applyFont="1" applyFill="1" applyBorder="1" applyAlignment="1">
      <alignment horizontal="right" wrapText="1"/>
    </xf>
    <xf numFmtId="0" fontId="4" fillId="33" borderId="10" xfId="0" applyFont="1" applyFill="1" applyBorder="1" applyAlignment="1">
      <alignment vertical="top"/>
    </xf>
    <xf numFmtId="0" fontId="3" fillId="33" borderId="10" xfId="0" applyFont="1" applyFill="1" applyBorder="1" applyAlignment="1">
      <alignment vertical="top"/>
    </xf>
    <xf numFmtId="1" fontId="2" fillId="33" borderId="10" xfId="0" applyNumberFormat="1" applyFont="1" applyFill="1" applyBorder="1" applyAlignment="1">
      <alignment horizontal="right" vertical="top"/>
    </xf>
    <xf numFmtId="0" fontId="2" fillId="33" borderId="10" xfId="0" applyFont="1" applyFill="1" applyBorder="1" applyAlignment="1">
      <alignment vertical="top" wrapText="1"/>
    </xf>
    <xf numFmtId="1" fontId="2" fillId="33" borderId="10" xfId="52" applyFont="1" applyFill="1" applyBorder="1" applyAlignment="1">
      <alignment horizontal="left" vertical="top" wrapText="1"/>
      <protection/>
    </xf>
    <xf numFmtId="1" fontId="1" fillId="33" borderId="10" xfId="0" applyNumberFormat="1" applyFont="1" applyFill="1" applyBorder="1" applyAlignment="1">
      <alignment horizontal="right" vertical="top"/>
    </xf>
    <xf numFmtId="0" fontId="1" fillId="33" borderId="10" xfId="0" applyFont="1" applyFill="1" applyBorder="1" applyAlignment="1">
      <alignment vertical="top" wrapText="1"/>
    </xf>
    <xf numFmtId="1" fontId="2" fillId="33" borderId="10" xfId="52" applyFont="1" applyFill="1" applyBorder="1" applyAlignment="1">
      <alignment vertical="top" wrapText="1"/>
      <protection/>
    </xf>
    <xf numFmtId="0" fontId="45" fillId="33" borderId="10" xfId="0" applyFont="1" applyFill="1" applyBorder="1" applyAlignment="1">
      <alignment vertical="top" wrapText="1"/>
    </xf>
    <xf numFmtId="0" fontId="1" fillId="33" borderId="10" xfId="0" applyNumberFormat="1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justify" vertical="top" wrapText="1"/>
    </xf>
    <xf numFmtId="0" fontId="2" fillId="33" borderId="11" xfId="0" applyFont="1" applyFill="1" applyBorder="1" applyAlignment="1">
      <alignment horizontal="justify" vertical="top" wrapText="1"/>
    </xf>
    <xf numFmtId="49" fontId="2" fillId="33" borderId="10" xfId="0" applyNumberFormat="1" applyFont="1" applyFill="1" applyBorder="1" applyAlignment="1">
      <alignment vertical="top" wrapText="1"/>
    </xf>
    <xf numFmtId="1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top" wrapText="1"/>
    </xf>
    <xf numFmtId="174" fontId="4" fillId="33" borderId="10" xfId="0" applyNumberFormat="1" applyFont="1" applyFill="1" applyBorder="1" applyAlignment="1">
      <alignment horizontal="left" vertical="top" wrapText="1"/>
    </xf>
    <xf numFmtId="0" fontId="44" fillId="33" borderId="10" xfId="0" applyFont="1" applyFill="1" applyBorder="1" applyAlignment="1">
      <alignment vertical="top" wrapText="1"/>
    </xf>
    <xf numFmtId="0" fontId="4" fillId="33" borderId="10" xfId="53" applyFont="1" applyFill="1" applyBorder="1" applyAlignment="1">
      <alignment horizontal="left" vertical="top" wrapText="1"/>
      <protection/>
    </xf>
    <xf numFmtId="0" fontId="1" fillId="0" borderId="10" xfId="0" applyFont="1" applyBorder="1" applyAlignment="1">
      <alignment wrapText="1"/>
    </xf>
    <xf numFmtId="1" fontId="7" fillId="33" borderId="10" xfId="0" applyNumberFormat="1" applyFont="1" applyFill="1" applyBorder="1" applyAlignment="1">
      <alignment horizontal="right" vertical="top"/>
    </xf>
    <xf numFmtId="0" fontId="7" fillId="33" borderId="10" xfId="0" applyFont="1" applyFill="1" applyBorder="1" applyAlignment="1">
      <alignment vertical="top" wrapText="1"/>
    </xf>
    <xf numFmtId="174" fontId="4" fillId="33" borderId="10" xfId="0" applyNumberFormat="1" applyFont="1" applyFill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4" fillId="33" borderId="13" xfId="0" applyFont="1" applyFill="1" applyBorder="1" applyAlignment="1">
      <alignment vertical="top" wrapText="1"/>
    </xf>
    <xf numFmtId="0" fontId="4" fillId="33" borderId="10" xfId="53" applyFont="1" applyFill="1" applyBorder="1" applyAlignment="1">
      <alignment vertical="top" wrapText="1"/>
      <protection/>
    </xf>
    <xf numFmtId="0" fontId="0" fillId="0" borderId="10" xfId="0" applyBorder="1" applyAlignment="1">
      <alignment vertical="top" wrapText="1"/>
    </xf>
    <xf numFmtId="0" fontId="0" fillId="33" borderId="12" xfId="0" applyFill="1" applyBorder="1" applyAlignment="1">
      <alignment vertical="top" wrapText="1"/>
    </xf>
    <xf numFmtId="183" fontId="4" fillId="33" borderId="10" xfId="60" applyNumberFormat="1" applyFont="1" applyFill="1" applyBorder="1" applyAlignment="1">
      <alignment vertical="top" wrapText="1"/>
    </xf>
    <xf numFmtId="1" fontId="2" fillId="0" borderId="10" xfId="0" applyNumberFormat="1" applyFont="1" applyBorder="1" applyAlignment="1">
      <alignment vertical="top"/>
    </xf>
    <xf numFmtId="0" fontId="4" fillId="0" borderId="14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174" fontId="4" fillId="33" borderId="14" xfId="0" applyNumberFormat="1" applyFont="1" applyFill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1" fontId="1" fillId="0" borderId="0" xfId="0" applyNumberFormat="1" applyFont="1" applyAlignment="1">
      <alignment horizontal="center" vertical="center" wrapText="1"/>
    </xf>
    <xf numFmtId="0" fontId="0" fillId="0" borderId="0" xfId="0" applyAlignment="1">
      <alignment vertical="center"/>
    </xf>
    <xf numFmtId="0" fontId="44" fillId="33" borderId="14" xfId="0" applyFont="1" applyFill="1" applyBorder="1" applyAlignment="1">
      <alignment horizontal="left" vertical="top" wrapText="1"/>
    </xf>
    <xf numFmtId="0" fontId="44" fillId="33" borderId="12" xfId="0" applyFont="1" applyFill="1" applyBorder="1" applyAlignment="1">
      <alignment horizontal="left" vertical="top" wrapText="1"/>
    </xf>
    <xf numFmtId="183" fontId="4" fillId="33" borderId="14" xfId="60" applyNumberFormat="1" applyFont="1" applyFill="1" applyBorder="1" applyAlignment="1">
      <alignment horizontal="left" vertical="top" wrapText="1"/>
    </xf>
    <xf numFmtId="183" fontId="4" fillId="33" borderId="12" xfId="60" applyNumberFormat="1" applyFont="1" applyFill="1" applyBorder="1" applyAlignment="1">
      <alignment horizontal="lef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Обычный_Ханты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45"/>
  <sheetViews>
    <sheetView tabSelected="1" zoomScalePageLayoutView="0" workbookViewId="0" topLeftCell="A1">
      <selection activeCell="B3" sqref="B3:J4"/>
    </sheetView>
  </sheetViews>
  <sheetFormatPr defaultColWidth="9.00390625" defaultRowHeight="12.75"/>
  <cols>
    <col min="1" max="1" width="3.375" style="3" customWidth="1"/>
    <col min="2" max="2" width="27.375" style="2" customWidth="1"/>
    <col min="3" max="3" width="54.25390625" style="3" customWidth="1"/>
    <col min="4" max="4" width="15.375" style="3" customWidth="1"/>
    <col min="5" max="5" width="15.125" style="3" customWidth="1"/>
    <col min="6" max="6" width="14.00390625" style="3" customWidth="1"/>
    <col min="7" max="7" width="12.00390625" style="3" customWidth="1"/>
    <col min="8" max="8" width="11.25390625" style="3" customWidth="1"/>
    <col min="9" max="9" width="29.625" style="3" customWidth="1"/>
    <col min="10" max="10" width="30.875" style="3" customWidth="1"/>
    <col min="11" max="16384" width="9.125" style="3" customWidth="1"/>
  </cols>
  <sheetData>
    <row r="1" ht="15.75">
      <c r="J1" s="14" t="s">
        <v>14</v>
      </c>
    </row>
    <row r="2" ht="15.75">
      <c r="J2" s="14"/>
    </row>
    <row r="3" spans="2:10" ht="11.25" customHeight="1">
      <c r="B3" s="58" t="s">
        <v>90</v>
      </c>
      <c r="C3" s="58"/>
      <c r="D3" s="58"/>
      <c r="E3" s="58"/>
      <c r="F3" s="58"/>
      <c r="G3" s="58"/>
      <c r="H3" s="58"/>
      <c r="I3" s="58"/>
      <c r="J3" s="59"/>
    </row>
    <row r="4" spans="2:10" ht="29.25" customHeight="1">
      <c r="B4" s="58"/>
      <c r="C4" s="58"/>
      <c r="D4" s="58"/>
      <c r="E4" s="58"/>
      <c r="F4" s="58"/>
      <c r="G4" s="58"/>
      <c r="H4" s="58"/>
      <c r="I4" s="58"/>
      <c r="J4" s="59"/>
    </row>
    <row r="5" spans="2:10" ht="15.75">
      <c r="B5" s="17"/>
      <c r="C5" s="17"/>
      <c r="D5" s="17"/>
      <c r="E5" s="17"/>
      <c r="F5" s="17"/>
      <c r="G5" s="17"/>
      <c r="H5" s="17"/>
      <c r="I5" s="17"/>
      <c r="J5" s="18"/>
    </row>
    <row r="6" ht="15.75">
      <c r="J6" s="9" t="s">
        <v>9</v>
      </c>
    </row>
    <row r="7" spans="2:10" ht="120" customHeight="1">
      <c r="B7" s="37" t="s">
        <v>16</v>
      </c>
      <c r="C7" s="38" t="s">
        <v>17</v>
      </c>
      <c r="D7" s="11" t="s">
        <v>51</v>
      </c>
      <c r="E7" s="11" t="s">
        <v>52</v>
      </c>
      <c r="F7" s="11" t="s">
        <v>18</v>
      </c>
      <c r="G7" s="11" t="s">
        <v>19</v>
      </c>
      <c r="H7" s="11" t="s">
        <v>20</v>
      </c>
      <c r="I7" s="11" t="s">
        <v>53</v>
      </c>
      <c r="J7" s="11" t="s">
        <v>54</v>
      </c>
    </row>
    <row r="8" spans="2:10" ht="15.75">
      <c r="B8" s="13" t="s">
        <v>3</v>
      </c>
      <c r="C8" s="43" t="s">
        <v>8</v>
      </c>
      <c r="D8" s="19">
        <f>D9+D21</f>
        <v>1328676.3</v>
      </c>
      <c r="E8" s="19">
        <f>E9+E21</f>
        <v>1474152.9</v>
      </c>
      <c r="F8" s="19">
        <f>F9+F21</f>
        <v>1501989</v>
      </c>
      <c r="G8" s="19">
        <f>SUM(F8/D8*100)</f>
        <v>113.04401230006134</v>
      </c>
      <c r="H8" s="19">
        <f>SUM(F8/E8)*100</f>
        <v>101.88827766780501</v>
      </c>
      <c r="I8" s="19"/>
      <c r="J8" s="20"/>
    </row>
    <row r="9" spans="2:10" ht="15.75">
      <c r="B9" s="13"/>
      <c r="C9" s="43" t="s">
        <v>12</v>
      </c>
      <c r="D9" s="19">
        <f>D10+D11+D12+D17+D20</f>
        <v>1117338.7</v>
      </c>
      <c r="E9" s="19">
        <f>E10+E11+E12+E17+E20</f>
        <v>1176387.7</v>
      </c>
      <c r="F9" s="19">
        <f>F10+F11+F12+F17+F20</f>
        <v>1230619</v>
      </c>
      <c r="G9" s="19">
        <f aca="true" t="shared" si="0" ref="G9:G37">SUM(F9/D9*100)</f>
        <v>110.13840297485444</v>
      </c>
      <c r="H9" s="19">
        <f aca="true" t="shared" si="1" ref="H9:H37">SUM(F9/E9)*100</f>
        <v>104.60998529651407</v>
      </c>
      <c r="I9" s="19"/>
      <c r="J9" s="20"/>
    </row>
    <row r="10" spans="2:10" ht="51.75" customHeight="1">
      <c r="B10" s="26" t="s">
        <v>10</v>
      </c>
      <c r="C10" s="27" t="s">
        <v>0</v>
      </c>
      <c r="D10" s="21">
        <v>878045.7</v>
      </c>
      <c r="E10" s="21">
        <v>908045.7</v>
      </c>
      <c r="F10" s="21">
        <v>951678.2</v>
      </c>
      <c r="G10" s="21">
        <f t="shared" si="0"/>
        <v>108.38595303182967</v>
      </c>
      <c r="H10" s="21">
        <f t="shared" si="1"/>
        <v>104.80509956712531</v>
      </c>
      <c r="I10" s="22" t="s">
        <v>55</v>
      </c>
      <c r="J10" s="22"/>
    </row>
    <row r="11" spans="2:10" ht="32.25" customHeight="1">
      <c r="B11" s="26" t="s">
        <v>11</v>
      </c>
      <c r="C11" s="28" t="s">
        <v>21</v>
      </c>
      <c r="D11" s="21">
        <v>12349</v>
      </c>
      <c r="E11" s="21">
        <v>13600</v>
      </c>
      <c r="F11" s="21">
        <v>13624.6</v>
      </c>
      <c r="G11" s="21">
        <f t="shared" si="0"/>
        <v>110.32958134261884</v>
      </c>
      <c r="H11" s="21">
        <f t="shared" si="1"/>
        <v>100.18088235294118</v>
      </c>
      <c r="I11" s="22" t="s">
        <v>46</v>
      </c>
      <c r="J11" s="22"/>
    </row>
    <row r="12" spans="2:10" ht="21" customHeight="1">
      <c r="B12" s="26" t="s">
        <v>30</v>
      </c>
      <c r="C12" s="27" t="s">
        <v>56</v>
      </c>
      <c r="D12" s="23">
        <f>SUM(D13:D16)</f>
        <v>165930</v>
      </c>
      <c r="E12" s="23">
        <f>SUM(E13:E16)</f>
        <v>177131</v>
      </c>
      <c r="F12" s="23">
        <f>SUM(F13:F16)</f>
        <v>183486.4</v>
      </c>
      <c r="G12" s="21">
        <f t="shared" si="0"/>
        <v>110.58060627975652</v>
      </c>
      <c r="H12" s="21">
        <f t="shared" si="1"/>
        <v>103.58796596868984</v>
      </c>
      <c r="I12" s="22"/>
      <c r="J12" s="22"/>
    </row>
    <row r="13" spans="2:10" ht="39" customHeight="1">
      <c r="B13" s="44" t="s">
        <v>57</v>
      </c>
      <c r="C13" s="45" t="s">
        <v>58</v>
      </c>
      <c r="D13" s="23">
        <v>123900</v>
      </c>
      <c r="E13" s="23">
        <v>138200</v>
      </c>
      <c r="F13" s="21">
        <v>142048.1</v>
      </c>
      <c r="G13" s="21">
        <f t="shared" si="0"/>
        <v>114.64737691686844</v>
      </c>
      <c r="H13" s="21">
        <f t="shared" si="1"/>
        <v>102.78444283646888</v>
      </c>
      <c r="I13" s="22" t="s">
        <v>59</v>
      </c>
      <c r="J13" s="22"/>
    </row>
    <row r="14" spans="2:10" ht="33" customHeight="1">
      <c r="B14" s="44" t="s">
        <v>60</v>
      </c>
      <c r="C14" s="45" t="s">
        <v>61</v>
      </c>
      <c r="D14" s="23">
        <v>31000</v>
      </c>
      <c r="E14" s="23">
        <v>32400</v>
      </c>
      <c r="F14" s="21">
        <v>32941.5</v>
      </c>
      <c r="G14" s="21">
        <f t="shared" si="0"/>
        <v>106.26290322580645</v>
      </c>
      <c r="H14" s="21">
        <f t="shared" si="1"/>
        <v>101.6712962962963</v>
      </c>
      <c r="I14" s="42" t="s">
        <v>62</v>
      </c>
      <c r="J14" s="22"/>
    </row>
    <row r="15" spans="2:10" ht="17.25" customHeight="1">
      <c r="B15" s="44" t="s">
        <v>63</v>
      </c>
      <c r="C15" s="45" t="s">
        <v>64</v>
      </c>
      <c r="D15" s="23">
        <v>30</v>
      </c>
      <c r="E15" s="23">
        <v>31</v>
      </c>
      <c r="F15" s="21">
        <v>31</v>
      </c>
      <c r="G15" s="21">
        <f t="shared" si="0"/>
        <v>103.33333333333334</v>
      </c>
      <c r="H15" s="21">
        <f t="shared" si="1"/>
        <v>100</v>
      </c>
      <c r="I15" s="22"/>
      <c r="J15" s="22"/>
    </row>
    <row r="16" spans="2:10" ht="51" customHeight="1">
      <c r="B16" s="44" t="s">
        <v>65</v>
      </c>
      <c r="C16" s="45" t="s">
        <v>66</v>
      </c>
      <c r="D16" s="23">
        <v>11000</v>
      </c>
      <c r="E16" s="23">
        <v>6500</v>
      </c>
      <c r="F16" s="21">
        <v>8465.8</v>
      </c>
      <c r="G16" s="21">
        <f t="shared" si="0"/>
        <v>76.96181818181817</v>
      </c>
      <c r="H16" s="21">
        <f t="shared" si="1"/>
        <v>130.2430769230769</v>
      </c>
      <c r="I16" s="22" t="s">
        <v>67</v>
      </c>
      <c r="J16" s="22" t="s">
        <v>68</v>
      </c>
    </row>
    <row r="17" spans="2:10" ht="22.5" customHeight="1">
      <c r="B17" s="26" t="s">
        <v>31</v>
      </c>
      <c r="C17" s="27" t="s">
        <v>69</v>
      </c>
      <c r="D17" s="21">
        <f>SUM(D18:D19)</f>
        <v>51935</v>
      </c>
      <c r="E17" s="21">
        <f>SUM(E18:E19)</f>
        <v>68335</v>
      </c>
      <c r="F17" s="21">
        <f>SUM(F18:F19)</f>
        <v>72233.70000000001</v>
      </c>
      <c r="G17" s="21">
        <f t="shared" si="0"/>
        <v>139.08481756041206</v>
      </c>
      <c r="H17" s="21">
        <f t="shared" si="1"/>
        <v>105.70527548108583</v>
      </c>
      <c r="I17" s="41"/>
      <c r="J17" s="22"/>
    </row>
    <row r="18" spans="2:10" ht="17.25" customHeight="1">
      <c r="B18" s="44" t="s">
        <v>70</v>
      </c>
      <c r="C18" s="45" t="s">
        <v>71</v>
      </c>
      <c r="D18" s="21">
        <v>14000</v>
      </c>
      <c r="E18" s="21">
        <v>23700</v>
      </c>
      <c r="F18" s="21">
        <v>25145.9</v>
      </c>
      <c r="G18" s="21">
        <f t="shared" si="0"/>
        <v>179.61357142857145</v>
      </c>
      <c r="H18" s="21">
        <f t="shared" si="1"/>
        <v>106.10084388185655</v>
      </c>
      <c r="I18" s="60" t="s">
        <v>50</v>
      </c>
      <c r="J18" s="61"/>
    </row>
    <row r="19" spans="2:10" ht="16.5" customHeight="1">
      <c r="B19" s="44" t="s">
        <v>72</v>
      </c>
      <c r="C19" s="45" t="s">
        <v>73</v>
      </c>
      <c r="D19" s="21">
        <v>37935</v>
      </c>
      <c r="E19" s="21">
        <v>44635</v>
      </c>
      <c r="F19" s="21">
        <v>47087.8</v>
      </c>
      <c r="G19" s="21">
        <f t="shared" si="0"/>
        <v>124.1275866613945</v>
      </c>
      <c r="H19" s="21">
        <f t="shared" si="1"/>
        <v>105.49523916209253</v>
      </c>
      <c r="I19" s="60" t="s">
        <v>74</v>
      </c>
      <c r="J19" s="61"/>
    </row>
    <row r="20" spans="2:10" ht="63.75" customHeight="1">
      <c r="B20" s="26" t="s">
        <v>32</v>
      </c>
      <c r="C20" s="27" t="s">
        <v>7</v>
      </c>
      <c r="D20" s="21">
        <v>9079</v>
      </c>
      <c r="E20" s="21">
        <v>9276</v>
      </c>
      <c r="F20" s="21">
        <v>9596.1</v>
      </c>
      <c r="G20" s="21">
        <f t="shared" si="0"/>
        <v>105.69556118515256</v>
      </c>
      <c r="H20" s="21">
        <f t="shared" si="1"/>
        <v>103.45084087968952</v>
      </c>
      <c r="I20" s="46" t="s">
        <v>75</v>
      </c>
      <c r="J20" s="22"/>
    </row>
    <row r="21" spans="2:10" ht="18" customHeight="1">
      <c r="B21" s="29"/>
      <c r="C21" s="30" t="s">
        <v>13</v>
      </c>
      <c r="D21" s="19">
        <f>D22+D23+D24+D25+D26+D27</f>
        <v>211337.6</v>
      </c>
      <c r="E21" s="19">
        <f>E22+E23+E24+E25+E26+E27</f>
        <v>297765.2</v>
      </c>
      <c r="F21" s="19">
        <f>F22+F23+F24+F25+F26+F27</f>
        <v>271370</v>
      </c>
      <c r="G21" s="19">
        <f t="shared" si="0"/>
        <v>128.40592492769863</v>
      </c>
      <c r="H21" s="19">
        <f t="shared" si="1"/>
        <v>91.13556587539443</v>
      </c>
      <c r="I21" s="19"/>
      <c r="J21" s="25"/>
    </row>
    <row r="22" spans="2:10" ht="32.25" customHeight="1">
      <c r="B22" s="26" t="s">
        <v>33</v>
      </c>
      <c r="C22" s="27" t="s">
        <v>34</v>
      </c>
      <c r="D22" s="23">
        <v>159539.1</v>
      </c>
      <c r="E22" s="23">
        <v>175889</v>
      </c>
      <c r="F22" s="21">
        <v>176609.1</v>
      </c>
      <c r="G22" s="21">
        <f t="shared" si="0"/>
        <v>110.69957145301686</v>
      </c>
      <c r="H22" s="21">
        <f t="shared" si="1"/>
        <v>100.40940593215039</v>
      </c>
      <c r="I22" s="46" t="s">
        <v>76</v>
      </c>
      <c r="J22" s="47"/>
    </row>
    <row r="23" spans="2:10" ht="39" customHeight="1">
      <c r="B23" s="26" t="s">
        <v>36</v>
      </c>
      <c r="C23" s="27" t="s">
        <v>35</v>
      </c>
      <c r="D23" s="23">
        <v>8428</v>
      </c>
      <c r="E23" s="23">
        <v>7800</v>
      </c>
      <c r="F23" s="21">
        <v>8326.7</v>
      </c>
      <c r="G23" s="21">
        <f t="shared" si="0"/>
        <v>98.7980541053631</v>
      </c>
      <c r="H23" s="21">
        <f t="shared" si="1"/>
        <v>106.75256410256411</v>
      </c>
      <c r="I23" s="40"/>
      <c r="J23" s="40" t="s">
        <v>77</v>
      </c>
    </row>
    <row r="24" spans="2:10" ht="34.5" customHeight="1">
      <c r="B24" s="26" t="s">
        <v>22</v>
      </c>
      <c r="C24" s="27" t="s">
        <v>15</v>
      </c>
      <c r="D24" s="23">
        <v>230</v>
      </c>
      <c r="E24" s="23">
        <v>1607.1</v>
      </c>
      <c r="F24" s="21">
        <v>1643.4</v>
      </c>
      <c r="G24" s="21">
        <f t="shared" si="0"/>
        <v>714.5217391304349</v>
      </c>
      <c r="H24" s="21">
        <f t="shared" si="1"/>
        <v>102.258726899384</v>
      </c>
      <c r="I24" s="48" t="s">
        <v>49</v>
      </c>
      <c r="J24" s="22"/>
    </row>
    <row r="25" spans="2:10" ht="102" customHeight="1">
      <c r="B25" s="26" t="s">
        <v>37</v>
      </c>
      <c r="C25" s="31" t="s">
        <v>38</v>
      </c>
      <c r="D25" s="23">
        <v>35070</v>
      </c>
      <c r="E25" s="23">
        <v>98344.1</v>
      </c>
      <c r="F25" s="21">
        <v>70031.8</v>
      </c>
      <c r="G25" s="21">
        <f t="shared" si="0"/>
        <v>199.6914741944682</v>
      </c>
      <c r="H25" s="21">
        <f t="shared" si="1"/>
        <v>71.21098266189837</v>
      </c>
      <c r="I25" s="40" t="s">
        <v>78</v>
      </c>
      <c r="J25" s="12" t="s">
        <v>79</v>
      </c>
    </row>
    <row r="26" spans="2:10" ht="27.75" customHeight="1">
      <c r="B26" s="26" t="s">
        <v>39</v>
      </c>
      <c r="C26" s="27" t="s">
        <v>2</v>
      </c>
      <c r="D26" s="23">
        <v>8070.5</v>
      </c>
      <c r="E26" s="23">
        <v>12332.5</v>
      </c>
      <c r="F26" s="21">
        <v>12958.7</v>
      </c>
      <c r="G26" s="21">
        <f t="shared" si="0"/>
        <v>160.56873799640667</v>
      </c>
      <c r="H26" s="21">
        <f t="shared" si="1"/>
        <v>105.07764038110683</v>
      </c>
      <c r="I26" s="62" t="s">
        <v>80</v>
      </c>
      <c r="J26" s="63"/>
    </row>
    <row r="27" spans="2:10" ht="66" customHeight="1">
      <c r="B27" s="26" t="s">
        <v>40</v>
      </c>
      <c r="C27" s="32" t="s">
        <v>41</v>
      </c>
      <c r="D27" s="23">
        <v>0</v>
      </c>
      <c r="E27" s="23">
        <v>1792.5</v>
      </c>
      <c r="F27" s="21">
        <v>1800.3</v>
      </c>
      <c r="G27" s="21">
        <v>0</v>
      </c>
      <c r="H27" s="21">
        <f t="shared" si="1"/>
        <v>100.43514644351464</v>
      </c>
      <c r="I27" s="49" t="s">
        <v>81</v>
      </c>
      <c r="J27" s="50"/>
    </row>
    <row r="28" spans="2:10" ht="18" customHeight="1">
      <c r="B28" s="29" t="s">
        <v>5</v>
      </c>
      <c r="C28" s="33" t="s">
        <v>4</v>
      </c>
      <c r="D28" s="19">
        <f>D29+D30+D31+D32+D33+D34+D35+D36</f>
        <v>2596257.6</v>
      </c>
      <c r="E28" s="19">
        <f>E29+E30+E31+E32+E33+E34+E35+E36</f>
        <v>3836714.7</v>
      </c>
      <c r="F28" s="19">
        <f>F29+F30+F31+F32+F33+F34+F35+F36</f>
        <v>3644058.2</v>
      </c>
      <c r="G28" s="19">
        <f t="shared" si="0"/>
        <v>140.358113925213</v>
      </c>
      <c r="H28" s="19">
        <f t="shared" si="1"/>
        <v>94.97860760926528</v>
      </c>
      <c r="I28" s="19"/>
      <c r="J28" s="24"/>
    </row>
    <row r="29" spans="2:10" ht="81" customHeight="1">
      <c r="B29" s="26" t="s">
        <v>24</v>
      </c>
      <c r="C29" s="34" t="s">
        <v>23</v>
      </c>
      <c r="D29" s="21">
        <v>487147.8</v>
      </c>
      <c r="E29" s="21">
        <v>665468.4</v>
      </c>
      <c r="F29" s="21">
        <v>665468.4</v>
      </c>
      <c r="G29" s="21">
        <f t="shared" si="0"/>
        <v>136.6050303419209</v>
      </c>
      <c r="H29" s="21">
        <f t="shared" si="1"/>
        <v>100</v>
      </c>
      <c r="I29" s="22" t="s">
        <v>47</v>
      </c>
      <c r="J29" s="51"/>
    </row>
    <row r="30" spans="2:10" ht="42.75" customHeight="1">
      <c r="B30" s="26" t="s">
        <v>26</v>
      </c>
      <c r="C30" s="27" t="s">
        <v>25</v>
      </c>
      <c r="D30" s="21">
        <v>229014.6</v>
      </c>
      <c r="E30" s="21">
        <v>1200779</v>
      </c>
      <c r="F30" s="21">
        <v>1159613.2</v>
      </c>
      <c r="G30" s="21">
        <f t="shared" si="0"/>
        <v>506.34902752924916</v>
      </c>
      <c r="H30" s="21">
        <f t="shared" si="1"/>
        <v>96.57174217736986</v>
      </c>
      <c r="I30" s="22" t="s">
        <v>82</v>
      </c>
      <c r="J30" s="22"/>
    </row>
    <row r="31" spans="2:10" ht="33.75" customHeight="1">
      <c r="B31" s="26" t="s">
        <v>27</v>
      </c>
      <c r="C31" s="35" t="s">
        <v>28</v>
      </c>
      <c r="D31" s="21">
        <v>1875881.8</v>
      </c>
      <c r="E31" s="21">
        <v>1916626.5</v>
      </c>
      <c r="F31" s="21">
        <v>1904664.5</v>
      </c>
      <c r="G31" s="21">
        <f t="shared" si="0"/>
        <v>101.5343557360597</v>
      </c>
      <c r="H31" s="21">
        <f t="shared" si="1"/>
        <v>99.3758825728435</v>
      </c>
      <c r="I31" s="52"/>
      <c r="J31" s="22"/>
    </row>
    <row r="32" spans="2:10" ht="54.75" customHeight="1">
      <c r="B32" s="26" t="s">
        <v>29</v>
      </c>
      <c r="C32" s="27" t="s">
        <v>6</v>
      </c>
      <c r="D32" s="23">
        <v>4213.4</v>
      </c>
      <c r="E32" s="23">
        <v>31434.2</v>
      </c>
      <c r="F32" s="21">
        <v>31019.6</v>
      </c>
      <c r="G32" s="21">
        <f t="shared" si="0"/>
        <v>736.2130346038829</v>
      </c>
      <c r="H32" s="21">
        <f t="shared" si="1"/>
        <v>98.68105439298598</v>
      </c>
      <c r="I32" s="40" t="s">
        <v>48</v>
      </c>
      <c r="J32" s="22"/>
    </row>
    <row r="33" spans="2:10" ht="48.75" customHeight="1">
      <c r="B33" s="26" t="s">
        <v>83</v>
      </c>
      <c r="C33" s="36" t="s">
        <v>84</v>
      </c>
      <c r="D33" s="23">
        <v>0</v>
      </c>
      <c r="E33" s="23">
        <v>4131.8</v>
      </c>
      <c r="F33" s="21">
        <v>4131.8</v>
      </c>
      <c r="G33" s="21">
        <v>0</v>
      </c>
      <c r="H33" s="21">
        <f t="shared" si="1"/>
        <v>100</v>
      </c>
      <c r="I33" s="54" t="s">
        <v>85</v>
      </c>
      <c r="J33" s="55"/>
    </row>
    <row r="34" spans="2:10" ht="156.75" customHeight="1">
      <c r="B34" s="26" t="s">
        <v>86</v>
      </c>
      <c r="C34" s="36" t="s">
        <v>87</v>
      </c>
      <c r="D34" s="23">
        <v>0</v>
      </c>
      <c r="E34" s="23">
        <v>18568.6</v>
      </c>
      <c r="F34" s="21">
        <v>18568.6</v>
      </c>
      <c r="G34" s="21">
        <v>0</v>
      </c>
      <c r="H34" s="21">
        <f t="shared" si="1"/>
        <v>100</v>
      </c>
      <c r="I34" s="54" t="s">
        <v>88</v>
      </c>
      <c r="J34" s="55"/>
    </row>
    <row r="35" spans="2:10" ht="16.5" customHeight="1" hidden="1">
      <c r="B35" s="26" t="s">
        <v>42</v>
      </c>
      <c r="C35" s="36" t="s">
        <v>43</v>
      </c>
      <c r="D35" s="21">
        <v>0</v>
      </c>
      <c r="E35" s="21">
        <v>0</v>
      </c>
      <c r="F35" s="21">
        <v>0</v>
      </c>
      <c r="G35" s="21" t="e">
        <f t="shared" si="0"/>
        <v>#DIV/0!</v>
      </c>
      <c r="H35" s="21" t="e">
        <f t="shared" si="1"/>
        <v>#DIV/0!</v>
      </c>
      <c r="I35" s="40"/>
      <c r="J35" s="39"/>
    </row>
    <row r="36" spans="2:10" ht="67.5" customHeight="1">
      <c r="B36" s="26" t="s">
        <v>44</v>
      </c>
      <c r="C36" s="27" t="s">
        <v>45</v>
      </c>
      <c r="D36" s="23">
        <v>0</v>
      </c>
      <c r="E36" s="23">
        <v>-293.8</v>
      </c>
      <c r="F36" s="21">
        <v>-139407.9</v>
      </c>
      <c r="G36" s="21">
        <v>0</v>
      </c>
      <c r="H36" s="21">
        <f>SUM(F36/E36)*100</f>
        <v>47449.931926480596</v>
      </c>
      <c r="I36" s="56" t="s">
        <v>89</v>
      </c>
      <c r="J36" s="57"/>
    </row>
    <row r="37" spans="2:10" ht="16.5" customHeight="1">
      <c r="B37" s="53"/>
      <c r="C37" s="6" t="s">
        <v>1</v>
      </c>
      <c r="D37" s="19">
        <f>SUM(D8+D28)</f>
        <v>3924933.9000000004</v>
      </c>
      <c r="E37" s="15">
        <f>SUM(E8+E28)</f>
        <v>5310867.6</v>
      </c>
      <c r="F37" s="16">
        <f>SUM(F8+F28)</f>
        <v>5146047.2</v>
      </c>
      <c r="G37" s="19">
        <f t="shared" si="0"/>
        <v>131.11169082363398</v>
      </c>
      <c r="H37" s="19">
        <f t="shared" si="1"/>
        <v>96.89654473781272</v>
      </c>
      <c r="I37" s="19"/>
      <c r="J37" s="10"/>
    </row>
    <row r="39" spans="2:3" ht="15.75">
      <c r="B39" s="7"/>
      <c r="C39" s="8"/>
    </row>
    <row r="43" spans="2:5" ht="15.75">
      <c r="B43" s="4"/>
      <c r="C43" s="5"/>
      <c r="D43" s="5"/>
      <c r="E43" s="5"/>
    </row>
    <row r="44" spans="2:5" ht="15.75">
      <c r="B44" s="5"/>
      <c r="C44" s="5"/>
      <c r="D44" s="5"/>
      <c r="E44" s="5"/>
    </row>
    <row r="45" spans="3:5" ht="15.75">
      <c r="C45" s="1"/>
      <c r="D45" s="1"/>
      <c r="E45" s="1"/>
    </row>
    <row r="49" ht="12" customHeight="1"/>
  </sheetData>
  <sheetProtection/>
  <mergeCells count="7">
    <mergeCell ref="I33:J33"/>
    <mergeCell ref="I34:J34"/>
    <mergeCell ref="I36:J36"/>
    <mergeCell ref="B3:J4"/>
    <mergeCell ref="I18:J18"/>
    <mergeCell ref="I19:J19"/>
    <mergeCell ref="I26:J26"/>
  </mergeCells>
  <printOptions/>
  <pageMargins left="1.1023622047244095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Городская 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Вексельный отдел</dc:creator>
  <cp:keywords/>
  <dc:description/>
  <cp:lastModifiedBy>Ситникова Вероника Анатольев</cp:lastModifiedBy>
  <cp:lastPrinted>2020-02-18T05:14:02Z</cp:lastPrinted>
  <dcterms:created xsi:type="dcterms:W3CDTF">2001-01-25T10:08:27Z</dcterms:created>
  <dcterms:modified xsi:type="dcterms:W3CDTF">2020-03-24T07:17:36Z</dcterms:modified>
  <cp:category/>
  <cp:version/>
  <cp:contentType/>
  <cp:contentStatus/>
</cp:coreProperties>
</file>