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5" r:id="rId1"/>
    <sheet name="пр18" sheetId="4" state="hidden" r:id="rId2"/>
  </sheets>
  <calcPr calcId="162913"/>
</workbook>
</file>

<file path=xl/calcChain.xml><?xml version="1.0" encoding="utf-8"?>
<calcChain xmlns="http://schemas.openxmlformats.org/spreadsheetml/2006/main">
  <c r="N19" i="5" l="1"/>
  <c r="P53" i="5" l="1"/>
  <c r="O52" i="5" l="1"/>
  <c r="O51" i="5" s="1"/>
  <c r="O47" i="5" s="1"/>
  <c r="E62" i="5" l="1"/>
  <c r="G62" i="5" s="1"/>
  <c r="I62" i="5" s="1"/>
  <c r="K62" i="5" s="1"/>
  <c r="M62" i="5" s="1"/>
  <c r="P61" i="5"/>
  <c r="O61" i="5"/>
  <c r="N61" i="5"/>
  <c r="M61" i="5"/>
  <c r="L61" i="5"/>
  <c r="J61" i="5"/>
  <c r="I61" i="5"/>
  <c r="K61" i="5" s="1"/>
  <c r="H61" i="5"/>
  <c r="F61" i="5"/>
  <c r="E61" i="5"/>
  <c r="G61" i="5" s="1"/>
  <c r="D61" i="5"/>
  <c r="C61" i="5"/>
  <c r="E60" i="5"/>
  <c r="G60" i="5" s="1"/>
  <c r="I60" i="5" s="1"/>
  <c r="K60" i="5" s="1"/>
  <c r="M60" i="5" s="1"/>
  <c r="P59" i="5"/>
  <c r="P58" i="5" s="1"/>
  <c r="O59" i="5"/>
  <c r="N59" i="5"/>
  <c r="L59" i="5"/>
  <c r="L58" i="5" s="1"/>
  <c r="L54" i="5" s="1"/>
  <c r="J59" i="5"/>
  <c r="H59" i="5"/>
  <c r="H58" i="5" s="1"/>
  <c r="H54" i="5" s="1"/>
  <c r="F59" i="5"/>
  <c r="D59" i="5"/>
  <c r="D58" i="5" s="1"/>
  <c r="D54" i="5" s="1"/>
  <c r="C59" i="5"/>
  <c r="O58" i="5"/>
  <c r="O54" i="5" s="1"/>
  <c r="J58" i="5"/>
  <c r="G58" i="5"/>
  <c r="I58" i="5" s="1"/>
  <c r="K58" i="5" s="1"/>
  <c r="M58" i="5" s="1"/>
  <c r="F58" i="5"/>
  <c r="C58" i="5"/>
  <c r="E58" i="5" s="1"/>
  <c r="G57" i="5"/>
  <c r="I57" i="5" s="1"/>
  <c r="K57" i="5" s="1"/>
  <c r="M57" i="5" s="1"/>
  <c r="E57" i="5"/>
  <c r="P56" i="5"/>
  <c r="O56" i="5"/>
  <c r="N56" i="5"/>
  <c r="N55" i="5" s="1"/>
  <c r="L56" i="5"/>
  <c r="J56" i="5"/>
  <c r="J55" i="5" s="1"/>
  <c r="I56" i="5"/>
  <c r="K56" i="5" s="1"/>
  <c r="M56" i="5" s="1"/>
  <c r="H56" i="5"/>
  <c r="F56" i="5"/>
  <c r="F55" i="5" s="1"/>
  <c r="E56" i="5"/>
  <c r="G56" i="5" s="1"/>
  <c r="D56" i="5"/>
  <c r="C56" i="5"/>
  <c r="P55" i="5"/>
  <c r="O55" i="5"/>
  <c r="L55" i="5"/>
  <c r="H55" i="5"/>
  <c r="D55" i="5"/>
  <c r="C55" i="5"/>
  <c r="J54" i="5"/>
  <c r="F54" i="5"/>
  <c r="E53" i="5"/>
  <c r="G53" i="5" s="1"/>
  <c r="I53" i="5" s="1"/>
  <c r="K53" i="5" s="1"/>
  <c r="M53" i="5" s="1"/>
  <c r="P52" i="5"/>
  <c r="P51" i="5" s="1"/>
  <c r="P47" i="5" s="1"/>
  <c r="N52" i="5"/>
  <c r="L52" i="5"/>
  <c r="L51" i="5" s="1"/>
  <c r="J52" i="5"/>
  <c r="H52" i="5"/>
  <c r="H51" i="5" s="1"/>
  <c r="H47" i="5" s="1"/>
  <c r="F52" i="5"/>
  <c r="E52" i="5"/>
  <c r="G52" i="5" s="1"/>
  <c r="I52" i="5" s="1"/>
  <c r="K52" i="5" s="1"/>
  <c r="M52" i="5" s="1"/>
  <c r="D52" i="5"/>
  <c r="D51" i="5" s="1"/>
  <c r="C52" i="5"/>
  <c r="N51" i="5"/>
  <c r="N47" i="5" s="1"/>
  <c r="N46" i="5" s="1"/>
  <c r="J51" i="5"/>
  <c r="F51" i="5"/>
  <c r="F47" i="5" s="1"/>
  <c r="F46" i="5" s="1"/>
  <c r="C51" i="5"/>
  <c r="E50" i="5"/>
  <c r="G50" i="5" s="1"/>
  <c r="I50" i="5" s="1"/>
  <c r="K50" i="5" s="1"/>
  <c r="M50" i="5" s="1"/>
  <c r="P49" i="5"/>
  <c r="O49" i="5"/>
  <c r="N49" i="5"/>
  <c r="N48" i="5" s="1"/>
  <c r="M49" i="5"/>
  <c r="L49" i="5"/>
  <c r="J49" i="5"/>
  <c r="J48" i="5" s="1"/>
  <c r="I49" i="5"/>
  <c r="K49" i="5" s="1"/>
  <c r="H49" i="5"/>
  <c r="F49" i="5"/>
  <c r="F48" i="5" s="1"/>
  <c r="E49" i="5"/>
  <c r="G49" i="5" s="1"/>
  <c r="D49" i="5"/>
  <c r="C49" i="5"/>
  <c r="P48" i="5"/>
  <c r="O48" i="5"/>
  <c r="L48" i="5"/>
  <c r="K48" i="5"/>
  <c r="M48" i="5" s="1"/>
  <c r="H48" i="5"/>
  <c r="D48" i="5"/>
  <c r="C48" i="5"/>
  <c r="E48" i="5" s="1"/>
  <c r="G48" i="5" s="1"/>
  <c r="I48" i="5" s="1"/>
  <c r="J47" i="5"/>
  <c r="H46" i="5"/>
  <c r="I45" i="5"/>
  <c r="K45" i="5" s="1"/>
  <c r="M45" i="5" s="1"/>
  <c r="G45" i="5"/>
  <c r="E45" i="5"/>
  <c r="I44" i="5"/>
  <c r="K44" i="5" s="1"/>
  <c r="M44" i="5" s="1"/>
  <c r="G44" i="5"/>
  <c r="E44" i="5"/>
  <c r="E43" i="5"/>
  <c r="G43" i="5" s="1"/>
  <c r="I43" i="5" s="1"/>
  <c r="K43" i="5" s="1"/>
  <c r="M43" i="5" s="1"/>
  <c r="E42" i="5"/>
  <c r="G42" i="5" s="1"/>
  <c r="I42" i="5" s="1"/>
  <c r="K42" i="5" s="1"/>
  <c r="M42" i="5" s="1"/>
  <c r="P41" i="5"/>
  <c r="P40" i="5" s="1"/>
  <c r="O41" i="5"/>
  <c r="N41" i="5"/>
  <c r="M41" i="5"/>
  <c r="G41" i="5"/>
  <c r="I41" i="5" s="1"/>
  <c r="K41" i="5" s="1"/>
  <c r="E41" i="5"/>
  <c r="C41" i="5"/>
  <c r="C40" i="5" s="1"/>
  <c r="E40" i="5" s="1"/>
  <c r="O40" i="5"/>
  <c r="N40" i="5"/>
  <c r="G40" i="5"/>
  <c r="I40" i="5" s="1"/>
  <c r="K40" i="5" s="1"/>
  <c r="M40" i="5" s="1"/>
  <c r="K39" i="5"/>
  <c r="M39" i="5" s="1"/>
  <c r="E39" i="5"/>
  <c r="G39" i="5" s="1"/>
  <c r="I39" i="5" s="1"/>
  <c r="P38" i="5"/>
  <c r="O38" i="5"/>
  <c r="N38" i="5"/>
  <c r="C38" i="5"/>
  <c r="E38" i="5" s="1"/>
  <c r="G38" i="5" s="1"/>
  <c r="I38" i="5" s="1"/>
  <c r="K38" i="5" s="1"/>
  <c r="M38" i="5" s="1"/>
  <c r="G37" i="5"/>
  <c r="I37" i="5" s="1"/>
  <c r="K37" i="5" s="1"/>
  <c r="M37" i="5" s="1"/>
  <c r="E37" i="5"/>
  <c r="P36" i="5"/>
  <c r="O36" i="5"/>
  <c r="N36" i="5"/>
  <c r="N35" i="5" s="1"/>
  <c r="I36" i="5"/>
  <c r="K36" i="5" s="1"/>
  <c r="M36" i="5" s="1"/>
  <c r="G36" i="5"/>
  <c r="E36" i="5"/>
  <c r="C36" i="5"/>
  <c r="P35" i="5"/>
  <c r="P34" i="5" s="1"/>
  <c r="O35" i="5"/>
  <c r="C35" i="5"/>
  <c r="E35" i="5" s="1"/>
  <c r="G35" i="5" s="1"/>
  <c r="I35" i="5" s="1"/>
  <c r="K35" i="5" s="1"/>
  <c r="M35" i="5" s="1"/>
  <c r="G33" i="5"/>
  <c r="I33" i="5" s="1"/>
  <c r="K33" i="5" s="1"/>
  <c r="M33" i="5" s="1"/>
  <c r="E33" i="5"/>
  <c r="P32" i="5"/>
  <c r="O32" i="5"/>
  <c r="N32" i="5"/>
  <c r="N31" i="5" s="1"/>
  <c r="G32" i="5"/>
  <c r="I32" i="5" s="1"/>
  <c r="K32" i="5" s="1"/>
  <c r="M32" i="5" s="1"/>
  <c r="E32" i="5"/>
  <c r="C32" i="5"/>
  <c r="P31" i="5"/>
  <c r="O31" i="5"/>
  <c r="C31" i="5"/>
  <c r="E30" i="5"/>
  <c r="G30" i="5" s="1"/>
  <c r="I30" i="5" s="1"/>
  <c r="K30" i="5" s="1"/>
  <c r="M30" i="5" s="1"/>
  <c r="P29" i="5"/>
  <c r="P28" i="5" s="1"/>
  <c r="O29" i="5"/>
  <c r="N29" i="5"/>
  <c r="E29" i="5"/>
  <c r="G29" i="5" s="1"/>
  <c r="I29" i="5" s="1"/>
  <c r="K29" i="5" s="1"/>
  <c r="M29" i="5" s="1"/>
  <c r="C29" i="5"/>
  <c r="C28" i="5" s="1"/>
  <c r="E28" i="5" s="1"/>
  <c r="O28" i="5"/>
  <c r="N28" i="5"/>
  <c r="I28" i="5"/>
  <c r="K28" i="5" s="1"/>
  <c r="M28" i="5" s="1"/>
  <c r="G28" i="5"/>
  <c r="M26" i="5"/>
  <c r="G26" i="5"/>
  <c r="I26" i="5" s="1"/>
  <c r="K26" i="5" s="1"/>
  <c r="E26" i="5"/>
  <c r="P25" i="5"/>
  <c r="O25" i="5"/>
  <c r="N25" i="5"/>
  <c r="L25" i="5"/>
  <c r="J25" i="5"/>
  <c r="J22" i="5" s="1"/>
  <c r="J11" i="5" s="1"/>
  <c r="I25" i="5"/>
  <c r="K25" i="5" s="1"/>
  <c r="M25" i="5" s="1"/>
  <c r="H25" i="5"/>
  <c r="F25" i="5"/>
  <c r="E25" i="5"/>
  <c r="G25" i="5" s="1"/>
  <c r="D25" i="5"/>
  <c r="C25" i="5"/>
  <c r="E24" i="5"/>
  <c r="G24" i="5" s="1"/>
  <c r="I24" i="5" s="1"/>
  <c r="K24" i="5" s="1"/>
  <c r="M24" i="5" s="1"/>
  <c r="P23" i="5"/>
  <c r="P22" i="5" s="1"/>
  <c r="O23" i="5"/>
  <c r="N23" i="5"/>
  <c r="M23" i="5"/>
  <c r="L23" i="5"/>
  <c r="L22" i="5" s="1"/>
  <c r="J23" i="5"/>
  <c r="I23" i="5"/>
  <c r="K23" i="5" s="1"/>
  <c r="H23" i="5"/>
  <c r="H22" i="5" s="1"/>
  <c r="F23" i="5"/>
  <c r="E23" i="5"/>
  <c r="G23" i="5" s="1"/>
  <c r="D23" i="5"/>
  <c r="D22" i="5" s="1"/>
  <c r="C23" i="5"/>
  <c r="O22" i="5"/>
  <c r="N22" i="5"/>
  <c r="F22" i="5"/>
  <c r="C22" i="5"/>
  <c r="E22" i="5" s="1"/>
  <c r="G22" i="5" s="1"/>
  <c r="I22" i="5" s="1"/>
  <c r="K22" i="5" s="1"/>
  <c r="M22" i="5" s="1"/>
  <c r="E21" i="5"/>
  <c r="G21" i="5" s="1"/>
  <c r="I21" i="5" s="1"/>
  <c r="K21" i="5" s="1"/>
  <c r="M21" i="5" s="1"/>
  <c r="P20" i="5"/>
  <c r="P17" i="5" s="1"/>
  <c r="N20" i="5"/>
  <c r="L20" i="5"/>
  <c r="L17" i="5" s="1"/>
  <c r="J20" i="5"/>
  <c r="H20" i="5"/>
  <c r="F20" i="5"/>
  <c r="D20" i="5"/>
  <c r="E20" i="5" s="1"/>
  <c r="G20" i="5" s="1"/>
  <c r="I20" i="5" s="1"/>
  <c r="K20" i="5" s="1"/>
  <c r="M20" i="5" s="1"/>
  <c r="C20" i="5"/>
  <c r="C19" i="5"/>
  <c r="E19" i="5" s="1"/>
  <c r="G19" i="5" s="1"/>
  <c r="I19" i="5" s="1"/>
  <c r="K19" i="5" s="1"/>
  <c r="M19" i="5" s="1"/>
  <c r="N18" i="5"/>
  <c r="N17" i="5" s="1"/>
  <c r="N11" i="5" s="1"/>
  <c r="L18" i="5"/>
  <c r="J18" i="5"/>
  <c r="J17" i="5" s="1"/>
  <c r="H18" i="5"/>
  <c r="F18" i="5"/>
  <c r="F17" i="5" s="1"/>
  <c r="F11" i="5" s="1"/>
  <c r="F63" i="5" s="1"/>
  <c r="D18" i="5"/>
  <c r="O17" i="5"/>
  <c r="H17" i="5"/>
  <c r="E16" i="5"/>
  <c r="G16" i="5" s="1"/>
  <c r="I16" i="5" s="1"/>
  <c r="K16" i="5" s="1"/>
  <c r="M16" i="5" s="1"/>
  <c r="P15" i="5"/>
  <c r="O15" i="5"/>
  <c r="N15" i="5"/>
  <c r="K15" i="5"/>
  <c r="M15" i="5" s="1"/>
  <c r="C15" i="5"/>
  <c r="E15" i="5" s="1"/>
  <c r="G15" i="5" s="1"/>
  <c r="I15" i="5" s="1"/>
  <c r="P14" i="5"/>
  <c r="O14" i="5"/>
  <c r="N14" i="5"/>
  <c r="N12" i="5" s="1"/>
  <c r="L14" i="5"/>
  <c r="J14" i="5"/>
  <c r="J12" i="5" s="1"/>
  <c r="H14" i="5"/>
  <c r="F14" i="5"/>
  <c r="F12" i="5" s="1"/>
  <c r="D14" i="5"/>
  <c r="E14" i="5" s="1"/>
  <c r="G14" i="5" s="1"/>
  <c r="I14" i="5" s="1"/>
  <c r="K14" i="5" s="1"/>
  <c r="M14" i="5" s="1"/>
  <c r="C14" i="5"/>
  <c r="E13" i="5"/>
  <c r="G13" i="5" s="1"/>
  <c r="I13" i="5" s="1"/>
  <c r="K13" i="5" s="1"/>
  <c r="M13" i="5" s="1"/>
  <c r="P12" i="5"/>
  <c r="O12" i="5"/>
  <c r="L12" i="5"/>
  <c r="L11" i="5" s="1"/>
  <c r="H12" i="5"/>
  <c r="H11" i="5" s="1"/>
  <c r="H63" i="5" s="1"/>
  <c r="C12" i="5"/>
  <c r="P11" i="5" l="1"/>
  <c r="N58" i="5"/>
  <c r="N63" i="5"/>
  <c r="O27" i="5"/>
  <c r="D17" i="5"/>
  <c r="E31" i="5"/>
  <c r="G31" i="5" s="1"/>
  <c r="I31" i="5" s="1"/>
  <c r="K31" i="5" s="1"/>
  <c r="M31" i="5" s="1"/>
  <c r="C27" i="5"/>
  <c r="E27" i="5" s="1"/>
  <c r="G27" i="5" s="1"/>
  <c r="I27" i="5" s="1"/>
  <c r="K27" i="5" s="1"/>
  <c r="M27" i="5" s="1"/>
  <c r="C34" i="5"/>
  <c r="E34" i="5" s="1"/>
  <c r="G34" i="5" s="1"/>
  <c r="I34" i="5" s="1"/>
  <c r="K34" i="5" s="1"/>
  <c r="M34" i="5" s="1"/>
  <c r="O34" i="5"/>
  <c r="P27" i="5"/>
  <c r="D12" i="5"/>
  <c r="E12" i="5"/>
  <c r="G12" i="5" s="1"/>
  <c r="I12" i="5" s="1"/>
  <c r="K12" i="5" s="1"/>
  <c r="M12" i="5" s="1"/>
  <c r="C18" i="5"/>
  <c r="J46" i="5"/>
  <c r="J63" i="5" s="1"/>
  <c r="N34" i="5"/>
  <c r="N27" i="5" s="1"/>
  <c r="P54" i="5"/>
  <c r="P46" i="5" s="1"/>
  <c r="C47" i="5"/>
  <c r="E51" i="5"/>
  <c r="G51" i="5" s="1"/>
  <c r="I51" i="5" s="1"/>
  <c r="K51" i="5" s="1"/>
  <c r="M51" i="5" s="1"/>
  <c r="D47" i="5"/>
  <c r="D46" i="5" s="1"/>
  <c r="E55" i="5"/>
  <c r="G55" i="5" s="1"/>
  <c r="I55" i="5" s="1"/>
  <c r="K55" i="5" s="1"/>
  <c r="M55" i="5" s="1"/>
  <c r="C54" i="5"/>
  <c r="E54" i="5" s="1"/>
  <c r="G54" i="5" s="1"/>
  <c r="I54" i="5" s="1"/>
  <c r="K54" i="5" s="1"/>
  <c r="M54" i="5" s="1"/>
  <c r="E59" i="5"/>
  <c r="G59" i="5" s="1"/>
  <c r="I59" i="5" s="1"/>
  <c r="K59" i="5" s="1"/>
  <c r="M59" i="5" s="1"/>
  <c r="L47" i="5"/>
  <c r="L46" i="5" s="1"/>
  <c r="L63" i="5" s="1"/>
  <c r="O46" i="5"/>
  <c r="O63" i="5" s="1"/>
  <c r="P63" i="5" l="1"/>
  <c r="E47" i="5"/>
  <c r="G47" i="5" s="1"/>
  <c r="I47" i="5" s="1"/>
  <c r="K47" i="5" s="1"/>
  <c r="M47" i="5" s="1"/>
  <c r="C46" i="5"/>
  <c r="E46" i="5" s="1"/>
  <c r="G46" i="5" s="1"/>
  <c r="I46" i="5" s="1"/>
  <c r="K46" i="5" s="1"/>
  <c r="M46" i="5" s="1"/>
  <c r="E18" i="5"/>
  <c r="G18" i="5" s="1"/>
  <c r="I18" i="5" s="1"/>
  <c r="K18" i="5" s="1"/>
  <c r="M18" i="5" s="1"/>
  <c r="C17" i="5"/>
  <c r="D11" i="5"/>
  <c r="D63" i="5" s="1"/>
  <c r="E17" i="5" l="1"/>
  <c r="G17" i="5" s="1"/>
  <c r="I17" i="5" s="1"/>
  <c r="K17" i="5" s="1"/>
  <c r="M17" i="5" s="1"/>
  <c r="C11" i="5"/>
  <c r="C63" i="5" l="1"/>
  <c r="E63" i="5" s="1"/>
  <c r="G63" i="5" s="1"/>
  <c r="I63" i="5" s="1"/>
  <c r="K63" i="5" s="1"/>
  <c r="M63" i="5" s="1"/>
  <c r="E11" i="5"/>
  <c r="G11" i="5" s="1"/>
  <c r="I11" i="5" s="1"/>
  <c r="K11" i="5" s="1"/>
  <c r="M11" i="5" s="1"/>
  <c r="C18" i="4" l="1"/>
  <c r="C17" i="4"/>
  <c r="C16" i="4" l="1"/>
  <c r="C13" i="4"/>
  <c r="B13" i="4"/>
  <c r="C19" i="4" l="1"/>
  <c r="B17" i="4" l="1"/>
  <c r="B18" i="4"/>
  <c r="B16" i="4" l="1"/>
  <c r="B19" i="4" s="1"/>
</calcChain>
</file>

<file path=xl/sharedStrings.xml><?xml version="1.0" encoding="utf-8"?>
<sst xmlns="http://schemas.openxmlformats.org/spreadsheetml/2006/main" count="148" uniqueCount="137">
  <si>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</si>
  <si>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</si>
  <si>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</si>
  <si>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</si>
  <si>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январь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</si>
  <si>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</si>
  <si>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</si>
  <si>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</si>
  <si>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</si>
  <si>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</si>
  <si>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</si>
  <si>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</si>
  <si>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</si>
  <si>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</si>
  <si>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</si>
  <si>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</si>
  <si>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</si>
  <si>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</si>
  <si>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</si>
  <si>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</si>
  <si>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</si>
  <si>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</si>
  <si>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</si>
  <si>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</si>
  <si>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</si>
  <si>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</si>
  <si>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</si>
  <si>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</si>
  <si>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</si>
  <si>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</si>
  <si>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</si>
  <si>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</si>
  <si>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</si>
  <si>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</si>
  <si>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</si>
  <si>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</si>
  <si>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</si>
  <si>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</si>
  <si>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</si>
  <si>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</si>
  <si>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</si>
  <si>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</si>
  <si>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</si>
  <si>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</si>
  <si>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</si>
  <si>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</si>
  <si>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</si>
  <si>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</si>
  <si>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</si>
  <si>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</si>
  <si>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</si>
  <si>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</si>
  <si>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</si>
  <si>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</si>
  <si>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</si>
  <si>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</si>
  <si>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</si>
  <si>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</si>
  <si>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</si>
  <si>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</si>
  <si>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</si>
  <si>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</si>
  <si>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</si>
  <si>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</si>
  <si>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</si>
  <si>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</si>
  <si>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</si>
  <si>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</si>
  <si>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</si>
  <si>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</si>
  <si>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</si>
  <si>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</si>
  <si>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</si>
  <si>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</si>
  <si>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</si>
  <si>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</si>
  <si>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</si>
  <si>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</si>
  <si>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</si>
  <si>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</si>
  <si>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</si>
  <si>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</si>
  <si>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</si>
  <si>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</si>
  <si>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</si>
  <si>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</si>
  <si>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</si>
  <si>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</si>
  <si>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</si>
  <si>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</si>
  <si>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</si>
  <si>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</si>
  <si>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</si>
  <si>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</si>
  <si>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</si>
  <si>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</si>
  <si>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</si>
  <si>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</si>
  <si>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</si>
  <si>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</si>
  <si>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</si>
  <si>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</si>
  <si>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</si>
  <si>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</si>
  <si>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</si>
  <si>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</si>
  <si>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</si>
  <si>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</si>
  <si>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</si>
  <si>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</si>
  <si>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</si>
  <si>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Сумма на 2019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</si>
  <si>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</si>
  <si>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</si>
  <si>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</si>
  <si>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</si>
  <si>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</si>
  <si>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</si>
  <si>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</si>
  <si>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</si>
  <si>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</si>
  <si>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</si>
  <si>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</si>
  <si>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</si>
  <si>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</si>
  <si>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от " __"___  2018 № ____</t>
  </si>
  <si>
    <t>городского округа город Мегион на плановый период 2020 и 2021 годов</t>
  </si>
  <si>
    <t>2021 год</t>
  </si>
  <si>
    <t>II. Бюджетные ассигнования по источникам внутреннего финансирования дефицита бюджета городского округа город Мегион на 2019 год и плановый период 2020 и 2021 годы</t>
  </si>
  <si>
    <t>рублей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</si>
  <si>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</si>
  <si>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</si>
  <si>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</si>
  <si>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</si>
  <si>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 xml:space="preserve">Сумма на 2019 год  </t>
  </si>
  <si>
    <t xml:space="preserve">Сумма на 2020 год  </t>
  </si>
  <si>
    <t xml:space="preserve">Сумма на 2021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</si>
</sst>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left"/>
      <protection hidden="1"/>
    </xf>
    <xf numFmtId="16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justify"/>
    </xf>
    <xf numFmtId="0" fontId="1" fillId="0" borderId="0" xfId="0" applyFont="1" applyFill="1"/>
    <xf numFmtId="0" fontId="8" fillId="0" borderId="0" xfId="1" applyFont="1" applyFill="1" applyBorder="1" applyAlignment="1" applyProtection="1">
      <alignment horizontal="left"/>
      <protection hidden="1"/>
    </xf>
    <xf numFmtId="0" fontId="9" fillId="0" borderId="0" xfId="1" applyFont="1" applyFill="1" applyBorder="1" applyAlignment="1" applyProtection="1">
      <alignment horizontal="left"/>
      <protection hidden="1"/>
    </xf>
    <xf numFmtId="0" fontId="3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164" fontId="3" fillId="0" borderId="2" xfId="0" applyNumberFormat="1" applyFont="1" applyFill="1" applyBorder="1"/>
    <xf numFmtId="4" fontId="3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view="pageBreakPreview" zoomScaleNormal="100" zoomScaleSheetLayoutView="100" workbookViewId="0">
      <selection activeCell="A56" sqref="A56"/>
    </sheetView>
  </sheetViews>
  <sheetFormatPr defaultRowHeight="15" x14ac:dyDescent="0.25"/>
  <cols>
    <col min="1" max="1" width="67" style="16" customWidth="1"/>
    <col min="2" max="2" width="29.7109375" style="16" customWidth="1"/>
    <col min="3" max="3" width="17.5703125" style="16" hidden="1" customWidth="1"/>
    <col min="4" max="4" width="13.28515625" style="16" hidden="1" customWidth="1"/>
    <col min="5" max="5" width="20.140625" style="16" hidden="1" customWidth="1"/>
    <col min="6" max="6" width="13.28515625" style="16" hidden="1" customWidth="1"/>
    <col min="7" max="7" width="20.140625" style="16" hidden="1" customWidth="1"/>
    <col min="8" max="8" width="13.28515625" style="16" hidden="1" customWidth="1"/>
    <col min="9" max="9" width="20.140625" style="16" hidden="1" customWidth="1"/>
    <col min="10" max="10" width="13.28515625" style="16" hidden="1" customWidth="1"/>
    <col min="11" max="11" width="20.140625" style="16" hidden="1" customWidth="1"/>
    <col min="12" max="12" width="13.28515625" style="16" hidden="1" customWidth="1"/>
    <col min="13" max="13" width="20.140625" style="16" hidden="1" customWidth="1"/>
    <col min="14" max="14" width="17.5703125" style="16" customWidth="1"/>
    <col min="15" max="16" width="17.42578125" style="16" customWidth="1"/>
    <col min="17" max="250" width="9.140625" style="16"/>
    <col min="251" max="251" width="67" style="16" customWidth="1"/>
    <col min="252" max="252" width="29.7109375" style="16" customWidth="1"/>
    <col min="253" max="253" width="20.7109375" style="16" customWidth="1"/>
    <col min="254" max="255" width="0" style="16" hidden="1" customWidth="1"/>
    <col min="256" max="506" width="9.140625" style="16"/>
    <col min="507" max="507" width="67" style="16" customWidth="1"/>
    <col min="508" max="508" width="29.7109375" style="16" customWidth="1"/>
    <col min="509" max="509" width="20.7109375" style="16" customWidth="1"/>
    <col min="510" max="511" width="0" style="16" hidden="1" customWidth="1"/>
    <col min="512" max="762" width="9.140625" style="16"/>
    <col min="763" max="763" width="67" style="16" customWidth="1"/>
    <col min="764" max="764" width="29.7109375" style="16" customWidth="1"/>
    <col min="765" max="765" width="20.7109375" style="16" customWidth="1"/>
    <col min="766" max="767" width="0" style="16" hidden="1" customWidth="1"/>
    <col min="768" max="1018" width="9.140625" style="16"/>
    <col min="1019" max="1019" width="67" style="16" customWidth="1"/>
    <col min="1020" max="1020" width="29.7109375" style="16" customWidth="1"/>
    <col min="1021" max="1021" width="20.7109375" style="16" customWidth="1"/>
    <col min="1022" max="1023" width="0" style="16" hidden="1" customWidth="1"/>
    <col min="1024" max="1274" width="9.140625" style="16"/>
    <col min="1275" max="1275" width="67" style="16" customWidth="1"/>
    <col min="1276" max="1276" width="29.7109375" style="16" customWidth="1"/>
    <col min="1277" max="1277" width="20.7109375" style="16" customWidth="1"/>
    <col min="1278" max="1279" width="0" style="16" hidden="1" customWidth="1"/>
    <col min="1280" max="1530" width="9.140625" style="16"/>
    <col min="1531" max="1531" width="67" style="16" customWidth="1"/>
    <col min="1532" max="1532" width="29.7109375" style="16" customWidth="1"/>
    <col min="1533" max="1533" width="20.7109375" style="16" customWidth="1"/>
    <col min="1534" max="1535" width="0" style="16" hidden="1" customWidth="1"/>
    <col min="1536" max="1786" width="9.140625" style="16"/>
    <col min="1787" max="1787" width="67" style="16" customWidth="1"/>
    <col min="1788" max="1788" width="29.7109375" style="16" customWidth="1"/>
    <col min="1789" max="1789" width="20.7109375" style="16" customWidth="1"/>
    <col min="1790" max="1791" width="0" style="16" hidden="1" customWidth="1"/>
    <col min="1792" max="2042" width="9.140625" style="16"/>
    <col min="2043" max="2043" width="67" style="16" customWidth="1"/>
    <col min="2044" max="2044" width="29.7109375" style="16" customWidth="1"/>
    <col min="2045" max="2045" width="20.7109375" style="16" customWidth="1"/>
    <col min="2046" max="2047" width="0" style="16" hidden="1" customWidth="1"/>
    <col min="2048" max="2298" width="9.140625" style="16"/>
    <col min="2299" max="2299" width="67" style="16" customWidth="1"/>
    <col min="2300" max="2300" width="29.7109375" style="16" customWidth="1"/>
    <col min="2301" max="2301" width="20.7109375" style="16" customWidth="1"/>
    <col min="2302" max="2303" width="0" style="16" hidden="1" customWidth="1"/>
    <col min="2304" max="2554" width="9.140625" style="16"/>
    <col min="2555" max="2555" width="67" style="16" customWidth="1"/>
    <col min="2556" max="2556" width="29.7109375" style="16" customWidth="1"/>
    <col min="2557" max="2557" width="20.7109375" style="16" customWidth="1"/>
    <col min="2558" max="2559" width="0" style="16" hidden="1" customWidth="1"/>
    <col min="2560" max="2810" width="9.140625" style="16"/>
    <col min="2811" max="2811" width="67" style="16" customWidth="1"/>
    <col min="2812" max="2812" width="29.7109375" style="16" customWidth="1"/>
    <col min="2813" max="2813" width="20.7109375" style="16" customWidth="1"/>
    <col min="2814" max="2815" width="0" style="16" hidden="1" customWidth="1"/>
    <col min="2816" max="3066" width="9.140625" style="16"/>
    <col min="3067" max="3067" width="67" style="16" customWidth="1"/>
    <col min="3068" max="3068" width="29.7109375" style="16" customWidth="1"/>
    <col min="3069" max="3069" width="20.7109375" style="16" customWidth="1"/>
    <col min="3070" max="3071" width="0" style="16" hidden="1" customWidth="1"/>
    <col min="3072" max="3322" width="9.140625" style="16"/>
    <col min="3323" max="3323" width="67" style="16" customWidth="1"/>
    <col min="3324" max="3324" width="29.7109375" style="16" customWidth="1"/>
    <col min="3325" max="3325" width="20.7109375" style="16" customWidth="1"/>
    <col min="3326" max="3327" width="0" style="16" hidden="1" customWidth="1"/>
    <col min="3328" max="3578" width="9.140625" style="16"/>
    <col min="3579" max="3579" width="67" style="16" customWidth="1"/>
    <col min="3580" max="3580" width="29.7109375" style="16" customWidth="1"/>
    <col min="3581" max="3581" width="20.7109375" style="16" customWidth="1"/>
    <col min="3582" max="3583" width="0" style="16" hidden="1" customWidth="1"/>
    <col min="3584" max="3834" width="9.140625" style="16"/>
    <col min="3835" max="3835" width="67" style="16" customWidth="1"/>
    <col min="3836" max="3836" width="29.7109375" style="16" customWidth="1"/>
    <col min="3837" max="3837" width="20.7109375" style="16" customWidth="1"/>
    <col min="3838" max="3839" width="0" style="16" hidden="1" customWidth="1"/>
    <col min="3840" max="4090" width="9.140625" style="16"/>
    <col min="4091" max="4091" width="67" style="16" customWidth="1"/>
    <col min="4092" max="4092" width="29.7109375" style="16" customWidth="1"/>
    <col min="4093" max="4093" width="20.7109375" style="16" customWidth="1"/>
    <col min="4094" max="4095" width="0" style="16" hidden="1" customWidth="1"/>
    <col min="4096" max="4346" width="9.140625" style="16"/>
    <col min="4347" max="4347" width="67" style="16" customWidth="1"/>
    <col min="4348" max="4348" width="29.7109375" style="16" customWidth="1"/>
    <col min="4349" max="4349" width="20.7109375" style="16" customWidth="1"/>
    <col min="4350" max="4351" width="0" style="16" hidden="1" customWidth="1"/>
    <col min="4352" max="4602" width="9.140625" style="16"/>
    <col min="4603" max="4603" width="67" style="16" customWidth="1"/>
    <col min="4604" max="4604" width="29.7109375" style="16" customWidth="1"/>
    <col min="4605" max="4605" width="20.7109375" style="16" customWidth="1"/>
    <col min="4606" max="4607" width="0" style="16" hidden="1" customWidth="1"/>
    <col min="4608" max="4858" width="9.140625" style="16"/>
    <col min="4859" max="4859" width="67" style="16" customWidth="1"/>
    <col min="4860" max="4860" width="29.7109375" style="16" customWidth="1"/>
    <col min="4861" max="4861" width="20.7109375" style="16" customWidth="1"/>
    <col min="4862" max="4863" width="0" style="16" hidden="1" customWidth="1"/>
    <col min="4864" max="5114" width="9.140625" style="16"/>
    <col min="5115" max="5115" width="67" style="16" customWidth="1"/>
    <col min="5116" max="5116" width="29.7109375" style="16" customWidth="1"/>
    <col min="5117" max="5117" width="20.7109375" style="16" customWidth="1"/>
    <col min="5118" max="5119" width="0" style="16" hidden="1" customWidth="1"/>
    <col min="5120" max="5370" width="9.140625" style="16"/>
    <col min="5371" max="5371" width="67" style="16" customWidth="1"/>
    <col min="5372" max="5372" width="29.7109375" style="16" customWidth="1"/>
    <col min="5373" max="5373" width="20.7109375" style="16" customWidth="1"/>
    <col min="5374" max="5375" width="0" style="16" hidden="1" customWidth="1"/>
    <col min="5376" max="5626" width="9.140625" style="16"/>
    <col min="5627" max="5627" width="67" style="16" customWidth="1"/>
    <col min="5628" max="5628" width="29.7109375" style="16" customWidth="1"/>
    <col min="5629" max="5629" width="20.7109375" style="16" customWidth="1"/>
    <col min="5630" max="5631" width="0" style="16" hidden="1" customWidth="1"/>
    <col min="5632" max="5882" width="9.140625" style="16"/>
    <col min="5883" max="5883" width="67" style="16" customWidth="1"/>
    <col min="5884" max="5884" width="29.7109375" style="16" customWidth="1"/>
    <col min="5885" max="5885" width="20.7109375" style="16" customWidth="1"/>
    <col min="5886" max="5887" width="0" style="16" hidden="1" customWidth="1"/>
    <col min="5888" max="6138" width="9.140625" style="16"/>
    <col min="6139" max="6139" width="67" style="16" customWidth="1"/>
    <col min="6140" max="6140" width="29.7109375" style="16" customWidth="1"/>
    <col min="6141" max="6141" width="20.7109375" style="16" customWidth="1"/>
    <col min="6142" max="6143" width="0" style="16" hidden="1" customWidth="1"/>
    <col min="6144" max="6394" width="9.140625" style="16"/>
    <col min="6395" max="6395" width="67" style="16" customWidth="1"/>
    <col min="6396" max="6396" width="29.7109375" style="16" customWidth="1"/>
    <col min="6397" max="6397" width="20.7109375" style="16" customWidth="1"/>
    <col min="6398" max="6399" width="0" style="16" hidden="1" customWidth="1"/>
    <col min="6400" max="6650" width="9.140625" style="16"/>
    <col min="6651" max="6651" width="67" style="16" customWidth="1"/>
    <col min="6652" max="6652" width="29.7109375" style="16" customWidth="1"/>
    <col min="6653" max="6653" width="20.7109375" style="16" customWidth="1"/>
    <col min="6654" max="6655" width="0" style="16" hidden="1" customWidth="1"/>
    <col min="6656" max="6906" width="9.140625" style="16"/>
    <col min="6907" max="6907" width="67" style="16" customWidth="1"/>
    <col min="6908" max="6908" width="29.7109375" style="16" customWidth="1"/>
    <col min="6909" max="6909" width="20.7109375" style="16" customWidth="1"/>
    <col min="6910" max="6911" width="0" style="16" hidden="1" customWidth="1"/>
    <col min="6912" max="7162" width="9.140625" style="16"/>
    <col min="7163" max="7163" width="67" style="16" customWidth="1"/>
    <col min="7164" max="7164" width="29.7109375" style="16" customWidth="1"/>
    <col min="7165" max="7165" width="20.7109375" style="16" customWidth="1"/>
    <col min="7166" max="7167" width="0" style="16" hidden="1" customWidth="1"/>
    <col min="7168" max="7418" width="9.140625" style="16"/>
    <col min="7419" max="7419" width="67" style="16" customWidth="1"/>
    <col min="7420" max="7420" width="29.7109375" style="16" customWidth="1"/>
    <col min="7421" max="7421" width="20.7109375" style="16" customWidth="1"/>
    <col min="7422" max="7423" width="0" style="16" hidden="1" customWidth="1"/>
    <col min="7424" max="7674" width="9.140625" style="16"/>
    <col min="7675" max="7675" width="67" style="16" customWidth="1"/>
    <col min="7676" max="7676" width="29.7109375" style="16" customWidth="1"/>
    <col min="7677" max="7677" width="20.7109375" style="16" customWidth="1"/>
    <col min="7678" max="7679" width="0" style="16" hidden="1" customWidth="1"/>
    <col min="7680" max="7930" width="9.140625" style="16"/>
    <col min="7931" max="7931" width="67" style="16" customWidth="1"/>
    <col min="7932" max="7932" width="29.7109375" style="16" customWidth="1"/>
    <col min="7933" max="7933" width="20.7109375" style="16" customWidth="1"/>
    <col min="7934" max="7935" width="0" style="16" hidden="1" customWidth="1"/>
    <col min="7936" max="8186" width="9.140625" style="16"/>
    <col min="8187" max="8187" width="67" style="16" customWidth="1"/>
    <col min="8188" max="8188" width="29.7109375" style="16" customWidth="1"/>
    <col min="8189" max="8189" width="20.7109375" style="16" customWidth="1"/>
    <col min="8190" max="8191" width="0" style="16" hidden="1" customWidth="1"/>
    <col min="8192" max="8442" width="9.140625" style="16"/>
    <col min="8443" max="8443" width="67" style="16" customWidth="1"/>
    <col min="8444" max="8444" width="29.7109375" style="16" customWidth="1"/>
    <col min="8445" max="8445" width="20.7109375" style="16" customWidth="1"/>
    <col min="8446" max="8447" width="0" style="16" hidden="1" customWidth="1"/>
    <col min="8448" max="8698" width="9.140625" style="16"/>
    <col min="8699" max="8699" width="67" style="16" customWidth="1"/>
    <col min="8700" max="8700" width="29.7109375" style="16" customWidth="1"/>
    <col min="8701" max="8701" width="20.7109375" style="16" customWidth="1"/>
    <col min="8702" max="8703" width="0" style="16" hidden="1" customWidth="1"/>
    <col min="8704" max="8954" width="9.140625" style="16"/>
    <col min="8955" max="8955" width="67" style="16" customWidth="1"/>
    <col min="8956" max="8956" width="29.7109375" style="16" customWidth="1"/>
    <col min="8957" max="8957" width="20.7109375" style="16" customWidth="1"/>
    <col min="8958" max="8959" width="0" style="16" hidden="1" customWidth="1"/>
    <col min="8960" max="9210" width="9.140625" style="16"/>
    <col min="9211" max="9211" width="67" style="16" customWidth="1"/>
    <col min="9212" max="9212" width="29.7109375" style="16" customWidth="1"/>
    <col min="9213" max="9213" width="20.7109375" style="16" customWidth="1"/>
    <col min="9214" max="9215" width="0" style="16" hidden="1" customWidth="1"/>
    <col min="9216" max="9466" width="9.140625" style="16"/>
    <col min="9467" max="9467" width="67" style="16" customWidth="1"/>
    <col min="9468" max="9468" width="29.7109375" style="16" customWidth="1"/>
    <col min="9469" max="9469" width="20.7109375" style="16" customWidth="1"/>
    <col min="9470" max="9471" width="0" style="16" hidden="1" customWidth="1"/>
    <col min="9472" max="9722" width="9.140625" style="16"/>
    <col min="9723" max="9723" width="67" style="16" customWidth="1"/>
    <col min="9724" max="9724" width="29.7109375" style="16" customWidth="1"/>
    <col min="9725" max="9725" width="20.7109375" style="16" customWidth="1"/>
    <col min="9726" max="9727" width="0" style="16" hidden="1" customWidth="1"/>
    <col min="9728" max="9978" width="9.140625" style="16"/>
    <col min="9979" max="9979" width="67" style="16" customWidth="1"/>
    <col min="9980" max="9980" width="29.7109375" style="16" customWidth="1"/>
    <col min="9981" max="9981" width="20.7109375" style="16" customWidth="1"/>
    <col min="9982" max="9983" width="0" style="16" hidden="1" customWidth="1"/>
    <col min="9984" max="10234" width="9.140625" style="16"/>
    <col min="10235" max="10235" width="67" style="16" customWidth="1"/>
    <col min="10236" max="10236" width="29.7109375" style="16" customWidth="1"/>
    <col min="10237" max="10237" width="20.7109375" style="16" customWidth="1"/>
    <col min="10238" max="10239" width="0" style="16" hidden="1" customWidth="1"/>
    <col min="10240" max="10490" width="9.140625" style="16"/>
    <col min="10491" max="10491" width="67" style="16" customWidth="1"/>
    <col min="10492" max="10492" width="29.7109375" style="16" customWidth="1"/>
    <col min="10493" max="10493" width="20.7109375" style="16" customWidth="1"/>
    <col min="10494" max="10495" width="0" style="16" hidden="1" customWidth="1"/>
    <col min="10496" max="10746" width="9.140625" style="16"/>
    <col min="10747" max="10747" width="67" style="16" customWidth="1"/>
    <col min="10748" max="10748" width="29.7109375" style="16" customWidth="1"/>
    <col min="10749" max="10749" width="20.7109375" style="16" customWidth="1"/>
    <col min="10750" max="10751" width="0" style="16" hidden="1" customWidth="1"/>
    <col min="10752" max="11002" width="9.140625" style="16"/>
    <col min="11003" max="11003" width="67" style="16" customWidth="1"/>
    <col min="11004" max="11004" width="29.7109375" style="16" customWidth="1"/>
    <col min="11005" max="11005" width="20.7109375" style="16" customWidth="1"/>
    <col min="11006" max="11007" width="0" style="16" hidden="1" customWidth="1"/>
    <col min="11008" max="11258" width="9.140625" style="16"/>
    <col min="11259" max="11259" width="67" style="16" customWidth="1"/>
    <col min="11260" max="11260" width="29.7109375" style="16" customWidth="1"/>
    <col min="11261" max="11261" width="20.7109375" style="16" customWidth="1"/>
    <col min="11262" max="11263" width="0" style="16" hidden="1" customWidth="1"/>
    <col min="11264" max="11514" width="9.140625" style="16"/>
    <col min="11515" max="11515" width="67" style="16" customWidth="1"/>
    <col min="11516" max="11516" width="29.7109375" style="16" customWidth="1"/>
    <col min="11517" max="11517" width="20.7109375" style="16" customWidth="1"/>
    <col min="11518" max="11519" width="0" style="16" hidden="1" customWidth="1"/>
    <col min="11520" max="11770" width="9.140625" style="16"/>
    <col min="11771" max="11771" width="67" style="16" customWidth="1"/>
    <col min="11772" max="11772" width="29.7109375" style="16" customWidth="1"/>
    <col min="11773" max="11773" width="20.7109375" style="16" customWidth="1"/>
    <col min="11774" max="11775" width="0" style="16" hidden="1" customWidth="1"/>
    <col min="11776" max="12026" width="9.140625" style="16"/>
    <col min="12027" max="12027" width="67" style="16" customWidth="1"/>
    <col min="12028" max="12028" width="29.7109375" style="16" customWidth="1"/>
    <col min="12029" max="12029" width="20.7109375" style="16" customWidth="1"/>
    <col min="12030" max="12031" width="0" style="16" hidden="1" customWidth="1"/>
    <col min="12032" max="12282" width="9.140625" style="16"/>
    <col min="12283" max="12283" width="67" style="16" customWidth="1"/>
    <col min="12284" max="12284" width="29.7109375" style="16" customWidth="1"/>
    <col min="12285" max="12285" width="20.7109375" style="16" customWidth="1"/>
    <col min="12286" max="12287" width="0" style="16" hidden="1" customWidth="1"/>
    <col min="12288" max="12538" width="9.140625" style="16"/>
    <col min="12539" max="12539" width="67" style="16" customWidth="1"/>
    <col min="12540" max="12540" width="29.7109375" style="16" customWidth="1"/>
    <col min="12541" max="12541" width="20.7109375" style="16" customWidth="1"/>
    <col min="12542" max="12543" width="0" style="16" hidden="1" customWidth="1"/>
    <col min="12544" max="12794" width="9.140625" style="16"/>
    <col min="12795" max="12795" width="67" style="16" customWidth="1"/>
    <col min="12796" max="12796" width="29.7109375" style="16" customWidth="1"/>
    <col min="12797" max="12797" width="20.7109375" style="16" customWidth="1"/>
    <col min="12798" max="12799" width="0" style="16" hidden="1" customWidth="1"/>
    <col min="12800" max="13050" width="9.140625" style="16"/>
    <col min="13051" max="13051" width="67" style="16" customWidth="1"/>
    <col min="13052" max="13052" width="29.7109375" style="16" customWidth="1"/>
    <col min="13053" max="13053" width="20.7109375" style="16" customWidth="1"/>
    <col min="13054" max="13055" width="0" style="16" hidden="1" customWidth="1"/>
    <col min="13056" max="13306" width="9.140625" style="16"/>
    <col min="13307" max="13307" width="67" style="16" customWidth="1"/>
    <col min="13308" max="13308" width="29.7109375" style="16" customWidth="1"/>
    <col min="13309" max="13309" width="20.7109375" style="16" customWidth="1"/>
    <col min="13310" max="13311" width="0" style="16" hidden="1" customWidth="1"/>
    <col min="13312" max="13562" width="9.140625" style="16"/>
    <col min="13563" max="13563" width="67" style="16" customWidth="1"/>
    <col min="13564" max="13564" width="29.7109375" style="16" customWidth="1"/>
    <col min="13565" max="13565" width="20.7109375" style="16" customWidth="1"/>
    <col min="13566" max="13567" width="0" style="16" hidden="1" customWidth="1"/>
    <col min="13568" max="13818" width="9.140625" style="16"/>
    <col min="13819" max="13819" width="67" style="16" customWidth="1"/>
    <col min="13820" max="13820" width="29.7109375" style="16" customWidth="1"/>
    <col min="13821" max="13821" width="20.7109375" style="16" customWidth="1"/>
    <col min="13822" max="13823" width="0" style="16" hidden="1" customWidth="1"/>
    <col min="13824" max="14074" width="9.140625" style="16"/>
    <col min="14075" max="14075" width="67" style="16" customWidth="1"/>
    <col min="14076" max="14076" width="29.7109375" style="16" customWidth="1"/>
    <col min="14077" max="14077" width="20.7109375" style="16" customWidth="1"/>
    <col min="14078" max="14079" width="0" style="16" hidden="1" customWidth="1"/>
    <col min="14080" max="14330" width="9.140625" style="16"/>
    <col min="14331" max="14331" width="67" style="16" customWidth="1"/>
    <col min="14332" max="14332" width="29.7109375" style="16" customWidth="1"/>
    <col min="14333" max="14333" width="20.7109375" style="16" customWidth="1"/>
    <col min="14334" max="14335" width="0" style="16" hidden="1" customWidth="1"/>
    <col min="14336" max="14586" width="9.140625" style="16"/>
    <col min="14587" max="14587" width="67" style="16" customWidth="1"/>
    <col min="14588" max="14588" width="29.7109375" style="16" customWidth="1"/>
    <col min="14589" max="14589" width="20.7109375" style="16" customWidth="1"/>
    <col min="14590" max="14591" width="0" style="16" hidden="1" customWidth="1"/>
    <col min="14592" max="14842" width="9.140625" style="16"/>
    <col min="14843" max="14843" width="67" style="16" customWidth="1"/>
    <col min="14844" max="14844" width="29.7109375" style="16" customWidth="1"/>
    <col min="14845" max="14845" width="20.7109375" style="16" customWidth="1"/>
    <col min="14846" max="14847" width="0" style="16" hidden="1" customWidth="1"/>
    <col min="14848" max="15098" width="9.140625" style="16"/>
    <col min="15099" max="15099" width="67" style="16" customWidth="1"/>
    <col min="15100" max="15100" width="29.7109375" style="16" customWidth="1"/>
    <col min="15101" max="15101" width="20.7109375" style="16" customWidth="1"/>
    <col min="15102" max="15103" width="0" style="16" hidden="1" customWidth="1"/>
    <col min="15104" max="15354" width="9.140625" style="16"/>
    <col min="15355" max="15355" width="67" style="16" customWidth="1"/>
    <col min="15356" max="15356" width="29.7109375" style="16" customWidth="1"/>
    <col min="15357" max="15357" width="20.7109375" style="16" customWidth="1"/>
    <col min="15358" max="15359" width="0" style="16" hidden="1" customWidth="1"/>
    <col min="15360" max="15610" width="9.140625" style="16"/>
    <col min="15611" max="15611" width="67" style="16" customWidth="1"/>
    <col min="15612" max="15612" width="29.7109375" style="16" customWidth="1"/>
    <col min="15613" max="15613" width="20.7109375" style="16" customWidth="1"/>
    <col min="15614" max="15615" width="0" style="16" hidden="1" customWidth="1"/>
    <col min="15616" max="15866" width="9.140625" style="16"/>
    <col min="15867" max="15867" width="67" style="16" customWidth="1"/>
    <col min="15868" max="15868" width="29.7109375" style="16" customWidth="1"/>
    <col min="15869" max="15869" width="20.7109375" style="16" customWidth="1"/>
    <col min="15870" max="15871" width="0" style="16" hidden="1" customWidth="1"/>
    <col min="15872" max="16122" width="9.140625" style="16"/>
    <col min="16123" max="16123" width="67" style="16" customWidth="1"/>
    <col min="16124" max="16124" width="29.7109375" style="16" customWidth="1"/>
    <col min="16125" max="16125" width="20.7109375" style="16" customWidth="1"/>
    <col min="16126" max="16127" width="0" style="16" hidden="1" customWidth="1"/>
    <col min="16128" max="16384" width="9.140625" style="16"/>
  </cols>
  <sheetData>
    <row r="1" spans="1:16" s="18" customFormat="1" ht="15.75" x14ac:dyDescent="0.25">
      <c r="C1" s="19"/>
      <c r="E1" s="20"/>
      <c r="G1" s="20"/>
      <c r="I1" s="20"/>
      <c r="K1" s="20"/>
      <c r="M1" s="20"/>
      <c r="N1" s="19"/>
    </row>
    <row r="2" spans="1:16" s="18" customFormat="1" ht="15.75" x14ac:dyDescent="0.25">
      <c r="C2" s="19"/>
      <c r="E2" s="20"/>
      <c r="G2" s="20"/>
      <c r="I2" s="20"/>
      <c r="K2" s="20"/>
      <c r="M2" s="20"/>
      <c r="N2" s="19"/>
    </row>
    <row r="3" spans="1:16" ht="15" customHeight="1" x14ac:dyDescent="0.25">
      <c r="A3" s="42" t="s">
        <v>128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8" customFormat="1" ht="15.7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6" spans="1:16" x14ac:dyDescent="0.25">
      <c r="A6" s="42"/>
      <c r="B6" s="42"/>
      <c r="C6" s="42"/>
    </row>
    <row r="7" spans="1:16" x14ac:dyDescent="0.25">
      <c r="A7" s="43"/>
      <c r="B7" s="43"/>
      <c r="C7" s="43"/>
      <c r="P7" s="21" t="s">
        <v>129</v>
      </c>
    </row>
    <row r="8" spans="1:16" ht="15" customHeight="1" x14ac:dyDescent="0.25">
      <c r="A8" s="44" t="s">
        <v>2</v>
      </c>
      <c r="B8" s="45" t="s">
        <v>3</v>
      </c>
      <c r="C8" s="41" t="s">
        <v>111</v>
      </c>
      <c r="D8" s="39" t="s">
        <v>4</v>
      </c>
      <c r="E8" s="41"/>
      <c r="F8" s="39" t="s">
        <v>130</v>
      </c>
      <c r="G8" s="41"/>
      <c r="H8" s="39" t="s">
        <v>131</v>
      </c>
      <c r="I8" s="41"/>
      <c r="J8" s="39" t="s">
        <v>132</v>
      </c>
      <c r="K8" s="41"/>
      <c r="L8" s="39" t="s">
        <v>133</v>
      </c>
      <c r="M8" s="41"/>
      <c r="N8" s="41" t="s">
        <v>134</v>
      </c>
      <c r="O8" s="41" t="s">
        <v>135</v>
      </c>
      <c r="P8" s="41" t="s">
        <v>136</v>
      </c>
    </row>
    <row r="9" spans="1:16" x14ac:dyDescent="0.25">
      <c r="A9" s="44"/>
      <c r="B9" s="45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1"/>
      <c r="O9" s="41"/>
      <c r="P9" s="41"/>
    </row>
    <row r="10" spans="1:16" s="26" customFormat="1" x14ac:dyDescent="0.25">
      <c r="A10" s="22">
        <v>1</v>
      </c>
      <c r="B10" s="23">
        <v>2</v>
      </c>
      <c r="C10" s="24" t="s">
        <v>5</v>
      </c>
      <c r="D10" s="25"/>
      <c r="E10" s="24" t="s">
        <v>5</v>
      </c>
      <c r="F10" s="25"/>
      <c r="G10" s="24" t="s">
        <v>5</v>
      </c>
      <c r="H10" s="25"/>
      <c r="I10" s="24" t="s">
        <v>5</v>
      </c>
      <c r="J10" s="25"/>
      <c r="K10" s="24" t="s">
        <v>5</v>
      </c>
      <c r="L10" s="25">
        <v>4</v>
      </c>
      <c r="M10" s="24" t="s">
        <v>6</v>
      </c>
      <c r="N10" s="24" t="s">
        <v>5</v>
      </c>
      <c r="O10" s="24" t="s">
        <v>112</v>
      </c>
      <c r="P10" s="25">
        <v>5</v>
      </c>
    </row>
    <row r="11" spans="1:16" ht="28.5" x14ac:dyDescent="0.25">
      <c r="A11" s="27" t="s">
        <v>7</v>
      </c>
      <c r="B11" s="28" t="s">
        <v>8</v>
      </c>
      <c r="C11" s="13">
        <f>SUM(C12+C17+C22)</f>
        <v>122908.20000000001</v>
      </c>
      <c r="D11" s="12">
        <f t="shared" ref="D11" si="0">SUM(D12+D17+D22)</f>
        <v>0</v>
      </c>
      <c r="E11" s="15">
        <f t="shared" ref="E11:E63" si="1">SUM(C11+D11)</f>
        <v>122908.20000000001</v>
      </c>
      <c r="F11" s="12">
        <f t="shared" ref="F11" si="2">SUM(F12+F17+F22)</f>
        <v>0</v>
      </c>
      <c r="G11" s="15">
        <f>SUM(E11:F11)</f>
        <v>122908.20000000001</v>
      </c>
      <c r="H11" s="12">
        <f t="shared" ref="H11:J11" si="3">SUM(H12+H17+H22)</f>
        <v>0</v>
      </c>
      <c r="I11" s="15">
        <f>SUM(G11:H11)</f>
        <v>122908.20000000001</v>
      </c>
      <c r="J11" s="12">
        <f t="shared" si="3"/>
        <v>0</v>
      </c>
      <c r="K11" s="15">
        <f>SUM(I11:J11)</f>
        <v>122908.20000000001</v>
      </c>
      <c r="L11" s="12">
        <f t="shared" ref="L11" si="4">SUM(L12+L17+L22)</f>
        <v>0</v>
      </c>
      <c r="M11" s="15">
        <f>SUM(K11:L11)</f>
        <v>122908.20000000001</v>
      </c>
      <c r="N11" s="36">
        <f>SUM(N12+N17+N22)</f>
        <v>68765300</v>
      </c>
      <c r="O11" s="13">
        <v>123802000</v>
      </c>
      <c r="P11" s="12">
        <f>SUM(P12+P17+P22)</f>
        <v>121909000</v>
      </c>
    </row>
    <row r="12" spans="1:16" ht="42.75" x14ac:dyDescent="0.25">
      <c r="A12" s="27" t="s">
        <v>9</v>
      </c>
      <c r="B12" s="28" t="s">
        <v>10</v>
      </c>
      <c r="C12" s="13">
        <f>C14</f>
        <v>0</v>
      </c>
      <c r="D12" s="12">
        <f t="shared" ref="D12" si="5">D14</f>
        <v>0</v>
      </c>
      <c r="E12" s="15">
        <f t="shared" si="1"/>
        <v>0</v>
      </c>
      <c r="F12" s="12">
        <f t="shared" ref="F12" si="6">F14</f>
        <v>0</v>
      </c>
      <c r="G12" s="15">
        <f t="shared" ref="G12:G63" si="7">SUM(E12:F12)</f>
        <v>0</v>
      </c>
      <c r="H12" s="12">
        <f t="shared" ref="H12:J12" si="8">H14</f>
        <v>0</v>
      </c>
      <c r="I12" s="15">
        <f t="shared" ref="I12:I63" si="9">SUM(G12:H12)</f>
        <v>0</v>
      </c>
      <c r="J12" s="12">
        <f t="shared" si="8"/>
        <v>0</v>
      </c>
      <c r="K12" s="15">
        <f t="shared" ref="K12:K63" si="10">SUM(I12:J12)</f>
        <v>0</v>
      </c>
      <c r="L12" s="12">
        <f t="shared" ref="L12" si="11">L14</f>
        <v>0</v>
      </c>
      <c r="M12" s="15">
        <f t="shared" ref="M12:M63" si="12">SUM(K12:L12)</f>
        <v>0</v>
      </c>
      <c r="N12" s="36">
        <f>N14</f>
        <v>0</v>
      </c>
      <c r="O12" s="13">
        <f>O14</f>
        <v>0</v>
      </c>
      <c r="P12" s="12">
        <f>P14</f>
        <v>0</v>
      </c>
    </row>
    <row r="13" spans="1:16" ht="45" x14ac:dyDescent="0.25">
      <c r="A13" s="29" t="s">
        <v>11</v>
      </c>
      <c r="B13" s="14" t="s">
        <v>12</v>
      </c>
      <c r="C13" s="14" t="s">
        <v>13</v>
      </c>
      <c r="D13" s="30"/>
      <c r="E13" s="15">
        <f t="shared" si="1"/>
        <v>0</v>
      </c>
      <c r="F13" s="30"/>
      <c r="G13" s="15">
        <f t="shared" si="7"/>
        <v>0</v>
      </c>
      <c r="H13" s="30"/>
      <c r="I13" s="15">
        <f t="shared" si="9"/>
        <v>0</v>
      </c>
      <c r="J13" s="30"/>
      <c r="K13" s="15">
        <f t="shared" si="10"/>
        <v>0</v>
      </c>
      <c r="L13" s="31"/>
      <c r="M13" s="15">
        <f t="shared" si="12"/>
        <v>0</v>
      </c>
      <c r="N13" s="37" t="s">
        <v>13</v>
      </c>
      <c r="O13" s="14" t="s">
        <v>13</v>
      </c>
      <c r="P13" s="38" t="s">
        <v>13</v>
      </c>
    </row>
    <row r="14" spans="1:16" ht="45" x14ac:dyDescent="0.25">
      <c r="A14" s="29" t="s">
        <v>14</v>
      </c>
      <c r="B14" s="14" t="s">
        <v>15</v>
      </c>
      <c r="C14" s="10">
        <f>C16</f>
        <v>0</v>
      </c>
      <c r="D14" s="15">
        <f t="shared" ref="D14" si="13">D16</f>
        <v>0</v>
      </c>
      <c r="E14" s="15">
        <f t="shared" si="1"/>
        <v>0</v>
      </c>
      <c r="F14" s="15">
        <f t="shared" ref="F14" si="14">F16</f>
        <v>0</v>
      </c>
      <c r="G14" s="15">
        <f t="shared" si="7"/>
        <v>0</v>
      </c>
      <c r="H14" s="15">
        <f t="shared" ref="H14:J14" si="15">H16</f>
        <v>0</v>
      </c>
      <c r="I14" s="15">
        <f t="shared" si="9"/>
        <v>0</v>
      </c>
      <c r="J14" s="15">
        <f t="shared" si="15"/>
        <v>0</v>
      </c>
      <c r="K14" s="15">
        <f t="shared" si="10"/>
        <v>0</v>
      </c>
      <c r="L14" s="15">
        <f t="shared" ref="L14" si="16">L16</f>
        <v>0</v>
      </c>
      <c r="M14" s="15">
        <f t="shared" si="12"/>
        <v>0</v>
      </c>
      <c r="N14" s="37">
        <f>N16</f>
        <v>0</v>
      </c>
      <c r="O14" s="10">
        <f>O16</f>
        <v>0</v>
      </c>
      <c r="P14" s="15">
        <f>P16</f>
        <v>0</v>
      </c>
    </row>
    <row r="15" spans="1:16" ht="45" x14ac:dyDescent="0.25">
      <c r="A15" s="29" t="s">
        <v>16</v>
      </c>
      <c r="B15" s="14" t="s">
        <v>17</v>
      </c>
      <c r="C15" s="10">
        <f>SUM(C16)</f>
        <v>0</v>
      </c>
      <c r="D15" s="30"/>
      <c r="E15" s="15">
        <f t="shared" si="1"/>
        <v>0</v>
      </c>
      <c r="F15" s="30"/>
      <c r="G15" s="15">
        <f t="shared" si="7"/>
        <v>0</v>
      </c>
      <c r="H15" s="30"/>
      <c r="I15" s="15">
        <f t="shared" si="9"/>
        <v>0</v>
      </c>
      <c r="J15" s="30"/>
      <c r="K15" s="15">
        <f t="shared" si="10"/>
        <v>0</v>
      </c>
      <c r="L15" s="31"/>
      <c r="M15" s="15">
        <f t="shared" si="12"/>
        <v>0</v>
      </c>
      <c r="N15" s="37">
        <f>SUM(N16)</f>
        <v>0</v>
      </c>
      <c r="O15" s="10">
        <f>SUM(O16)</f>
        <v>0</v>
      </c>
      <c r="P15" s="11">
        <f>SUM(P16)</f>
        <v>0</v>
      </c>
    </row>
    <row r="16" spans="1:16" ht="45" x14ac:dyDescent="0.25">
      <c r="A16" s="29" t="s">
        <v>18</v>
      </c>
      <c r="B16" s="14" t="s">
        <v>19</v>
      </c>
      <c r="C16" s="10">
        <v>0</v>
      </c>
      <c r="D16" s="11">
        <v>0</v>
      </c>
      <c r="E16" s="15">
        <f t="shared" si="1"/>
        <v>0</v>
      </c>
      <c r="F16" s="11">
        <v>0</v>
      </c>
      <c r="G16" s="15">
        <f t="shared" si="7"/>
        <v>0</v>
      </c>
      <c r="H16" s="11">
        <v>0</v>
      </c>
      <c r="I16" s="15">
        <f t="shared" si="9"/>
        <v>0</v>
      </c>
      <c r="J16" s="11">
        <v>0</v>
      </c>
      <c r="K16" s="15">
        <f t="shared" si="10"/>
        <v>0</v>
      </c>
      <c r="L16" s="11">
        <v>0</v>
      </c>
      <c r="M16" s="15">
        <f t="shared" si="12"/>
        <v>0</v>
      </c>
      <c r="N16" s="37">
        <v>0</v>
      </c>
      <c r="O16" s="10">
        <v>0</v>
      </c>
      <c r="P16" s="11">
        <v>0</v>
      </c>
    </row>
    <row r="17" spans="1:16" ht="28.5" x14ac:dyDescent="0.25">
      <c r="A17" s="27" t="s">
        <v>20</v>
      </c>
      <c r="B17" s="28" t="s">
        <v>21</v>
      </c>
      <c r="C17" s="13">
        <f>SUM(C18+C20)</f>
        <v>212908.2</v>
      </c>
      <c r="D17" s="12">
        <f t="shared" ref="D17" si="17">SUM(D18+D20)</f>
        <v>0</v>
      </c>
      <c r="E17" s="15">
        <f t="shared" si="1"/>
        <v>212908.2</v>
      </c>
      <c r="F17" s="12">
        <f t="shared" ref="F17" si="18">SUM(F18+F20)</f>
        <v>0</v>
      </c>
      <c r="G17" s="15">
        <f t="shared" si="7"/>
        <v>212908.2</v>
      </c>
      <c r="H17" s="12">
        <f t="shared" ref="H17:J17" si="19">SUM(H18+H20)</f>
        <v>0</v>
      </c>
      <c r="I17" s="15">
        <f t="shared" si="9"/>
        <v>212908.2</v>
      </c>
      <c r="J17" s="12">
        <f t="shared" si="19"/>
        <v>0</v>
      </c>
      <c r="K17" s="15">
        <f t="shared" si="10"/>
        <v>212908.2</v>
      </c>
      <c r="L17" s="12">
        <f t="shared" ref="L17" si="20">SUM(L18+L20)</f>
        <v>0</v>
      </c>
      <c r="M17" s="15">
        <f t="shared" si="12"/>
        <v>212908.2</v>
      </c>
      <c r="N17" s="36">
        <f>SUM(N18+N20)</f>
        <v>158765300</v>
      </c>
      <c r="O17" s="13">
        <f>SUM(O18+O20)</f>
        <v>123802000</v>
      </c>
      <c r="P17" s="12">
        <f>SUM(P18+P20)</f>
        <v>121909000</v>
      </c>
    </row>
    <row r="18" spans="1:16" ht="30" x14ac:dyDescent="0.25">
      <c r="A18" s="29" t="s">
        <v>22</v>
      </c>
      <c r="B18" s="14" t="s">
        <v>23</v>
      </c>
      <c r="C18" s="10">
        <f>SUM(C19)</f>
        <v>212908.2</v>
      </c>
      <c r="D18" s="11">
        <f t="shared" ref="D18:L18" si="21">SUM(D19)</f>
        <v>0</v>
      </c>
      <c r="E18" s="15">
        <f t="shared" si="1"/>
        <v>212908.2</v>
      </c>
      <c r="F18" s="11">
        <f t="shared" si="21"/>
        <v>0</v>
      </c>
      <c r="G18" s="15">
        <f t="shared" si="7"/>
        <v>212908.2</v>
      </c>
      <c r="H18" s="11">
        <f t="shared" si="21"/>
        <v>0</v>
      </c>
      <c r="I18" s="15">
        <f t="shared" si="9"/>
        <v>212908.2</v>
      </c>
      <c r="J18" s="11">
        <f t="shared" si="21"/>
        <v>0</v>
      </c>
      <c r="K18" s="15">
        <f t="shared" si="10"/>
        <v>212908.2</v>
      </c>
      <c r="L18" s="11">
        <f t="shared" si="21"/>
        <v>0</v>
      </c>
      <c r="M18" s="15">
        <f t="shared" si="12"/>
        <v>212908.2</v>
      </c>
      <c r="N18" s="37">
        <f>SUM(N19)</f>
        <v>188765300</v>
      </c>
      <c r="O18" s="10">
        <v>336710200</v>
      </c>
      <c r="P18" s="11">
        <v>245711000</v>
      </c>
    </row>
    <row r="19" spans="1:16" ht="30" x14ac:dyDescent="0.25">
      <c r="A19" s="29" t="s">
        <v>24</v>
      </c>
      <c r="B19" s="14" t="s">
        <v>123</v>
      </c>
      <c r="C19" s="10">
        <f>122908.2+90000</f>
        <v>212908.2</v>
      </c>
      <c r="D19" s="30"/>
      <c r="E19" s="15">
        <f t="shared" si="1"/>
        <v>212908.2</v>
      </c>
      <c r="F19" s="30"/>
      <c r="G19" s="15">
        <f t="shared" si="7"/>
        <v>212908.2</v>
      </c>
      <c r="H19" s="32"/>
      <c r="I19" s="15">
        <f t="shared" si="9"/>
        <v>212908.2</v>
      </c>
      <c r="J19" s="32"/>
      <c r="K19" s="15">
        <f t="shared" si="10"/>
        <v>212908.2</v>
      </c>
      <c r="L19" s="31"/>
      <c r="M19" s="15">
        <f t="shared" si="12"/>
        <v>212908.2</v>
      </c>
      <c r="N19" s="37">
        <f>122908200+90000000+30000000-54142900</f>
        <v>188765300</v>
      </c>
      <c r="O19" s="10">
        <v>336710200</v>
      </c>
      <c r="P19" s="11">
        <v>245711000</v>
      </c>
    </row>
    <row r="20" spans="1:16" ht="30" x14ac:dyDescent="0.25">
      <c r="A20" s="29" t="s">
        <v>25</v>
      </c>
      <c r="B20" s="14" t="s">
        <v>26</v>
      </c>
      <c r="C20" s="10">
        <f>SUM(C21)</f>
        <v>0</v>
      </c>
      <c r="D20" s="11">
        <f t="shared" ref="D20:L20" si="22">SUM(D21)</f>
        <v>0</v>
      </c>
      <c r="E20" s="15">
        <f t="shared" si="1"/>
        <v>0</v>
      </c>
      <c r="F20" s="11">
        <f t="shared" si="22"/>
        <v>0</v>
      </c>
      <c r="G20" s="15">
        <f t="shared" si="7"/>
        <v>0</v>
      </c>
      <c r="H20" s="11">
        <f t="shared" si="22"/>
        <v>0</v>
      </c>
      <c r="I20" s="15">
        <f t="shared" si="9"/>
        <v>0</v>
      </c>
      <c r="J20" s="11">
        <f t="shared" si="22"/>
        <v>0</v>
      </c>
      <c r="K20" s="15">
        <f t="shared" si="10"/>
        <v>0</v>
      </c>
      <c r="L20" s="11">
        <f t="shared" si="22"/>
        <v>0</v>
      </c>
      <c r="M20" s="15">
        <f t="shared" si="12"/>
        <v>0</v>
      </c>
      <c r="N20" s="37">
        <f>SUM(N21)</f>
        <v>-30000000</v>
      </c>
      <c r="O20" s="10">
        <v>-212908200</v>
      </c>
      <c r="P20" s="11">
        <f>SUM(P21)</f>
        <v>-123802000</v>
      </c>
    </row>
    <row r="21" spans="1:16" ht="30" x14ac:dyDescent="0.25">
      <c r="A21" s="29" t="s">
        <v>27</v>
      </c>
      <c r="B21" s="14" t="s">
        <v>124</v>
      </c>
      <c r="C21" s="10"/>
      <c r="D21" s="30"/>
      <c r="E21" s="15">
        <f t="shared" si="1"/>
        <v>0</v>
      </c>
      <c r="F21" s="30"/>
      <c r="G21" s="15">
        <f t="shared" si="7"/>
        <v>0</v>
      </c>
      <c r="H21" s="32"/>
      <c r="I21" s="15">
        <f t="shared" si="9"/>
        <v>0</v>
      </c>
      <c r="J21" s="32"/>
      <c r="K21" s="15">
        <f t="shared" si="10"/>
        <v>0</v>
      </c>
      <c r="L21" s="31"/>
      <c r="M21" s="15">
        <f t="shared" si="12"/>
        <v>0</v>
      </c>
      <c r="N21" s="37">
        <v>-30000000</v>
      </c>
      <c r="O21" s="10">
        <v>-212908200</v>
      </c>
      <c r="P21" s="11">
        <v>-123802000</v>
      </c>
    </row>
    <row r="22" spans="1:16" ht="28.5" x14ac:dyDescent="0.25">
      <c r="A22" s="27" t="s">
        <v>28</v>
      </c>
      <c r="B22" s="28" t="s">
        <v>29</v>
      </c>
      <c r="C22" s="13">
        <f>C23+C25</f>
        <v>-90000</v>
      </c>
      <c r="D22" s="12">
        <f t="shared" ref="D22" si="23">D23+D25</f>
        <v>0</v>
      </c>
      <c r="E22" s="15">
        <f t="shared" si="1"/>
        <v>-90000</v>
      </c>
      <c r="F22" s="12">
        <f t="shared" ref="F22" si="24">F23+F25</f>
        <v>0</v>
      </c>
      <c r="G22" s="15">
        <f t="shared" si="7"/>
        <v>-90000</v>
      </c>
      <c r="H22" s="12">
        <f t="shared" ref="H22:J22" si="25">H23+H25</f>
        <v>0</v>
      </c>
      <c r="I22" s="15">
        <f t="shared" si="9"/>
        <v>-90000</v>
      </c>
      <c r="J22" s="12">
        <f t="shared" si="25"/>
        <v>0</v>
      </c>
      <c r="K22" s="15">
        <f t="shared" si="10"/>
        <v>-90000</v>
      </c>
      <c r="L22" s="12">
        <f t="shared" ref="L22" si="26">L23+L25</f>
        <v>0</v>
      </c>
      <c r="M22" s="15">
        <f t="shared" si="12"/>
        <v>-90000</v>
      </c>
      <c r="N22" s="36">
        <f>N23+N25</f>
        <v>-90000000</v>
      </c>
      <c r="O22" s="13">
        <f>O23+O25</f>
        <v>0</v>
      </c>
      <c r="P22" s="12">
        <f>P23+P25</f>
        <v>0</v>
      </c>
    </row>
    <row r="23" spans="1:16" ht="30" x14ac:dyDescent="0.25">
      <c r="A23" s="29" t="s">
        <v>30</v>
      </c>
      <c r="B23" s="14" t="s">
        <v>31</v>
      </c>
      <c r="C23" s="10">
        <f>C24</f>
        <v>0</v>
      </c>
      <c r="D23" s="11">
        <f t="shared" ref="D23:L23" si="27">D24</f>
        <v>0</v>
      </c>
      <c r="E23" s="15">
        <f t="shared" si="1"/>
        <v>0</v>
      </c>
      <c r="F23" s="11">
        <f t="shared" si="27"/>
        <v>0</v>
      </c>
      <c r="G23" s="15">
        <f t="shared" si="7"/>
        <v>0</v>
      </c>
      <c r="H23" s="11">
        <f t="shared" si="27"/>
        <v>0</v>
      </c>
      <c r="I23" s="15">
        <f t="shared" si="9"/>
        <v>0</v>
      </c>
      <c r="J23" s="11">
        <f t="shared" si="27"/>
        <v>0</v>
      </c>
      <c r="K23" s="15">
        <f t="shared" si="10"/>
        <v>0</v>
      </c>
      <c r="L23" s="11">
        <f t="shared" si="27"/>
        <v>0</v>
      </c>
      <c r="M23" s="15">
        <f t="shared" si="12"/>
        <v>0</v>
      </c>
      <c r="N23" s="37">
        <f>N24</f>
        <v>0</v>
      </c>
      <c r="O23" s="10">
        <f>O24</f>
        <v>0</v>
      </c>
      <c r="P23" s="11">
        <f>P24</f>
        <v>0</v>
      </c>
    </row>
    <row r="24" spans="1:16" ht="30" x14ac:dyDescent="0.25">
      <c r="A24" s="29" t="s">
        <v>32</v>
      </c>
      <c r="B24" s="14" t="s">
        <v>121</v>
      </c>
      <c r="C24" s="10">
        <v>0</v>
      </c>
      <c r="D24" s="32"/>
      <c r="E24" s="15">
        <f t="shared" si="1"/>
        <v>0</v>
      </c>
      <c r="F24" s="32"/>
      <c r="G24" s="15">
        <f t="shared" si="7"/>
        <v>0</v>
      </c>
      <c r="H24" s="32"/>
      <c r="I24" s="15">
        <f t="shared" si="9"/>
        <v>0</v>
      </c>
      <c r="J24" s="32"/>
      <c r="K24" s="15">
        <f t="shared" si="10"/>
        <v>0</v>
      </c>
      <c r="L24" s="31"/>
      <c r="M24" s="15">
        <f t="shared" si="12"/>
        <v>0</v>
      </c>
      <c r="N24" s="37">
        <v>0</v>
      </c>
      <c r="O24" s="10">
        <v>0</v>
      </c>
      <c r="P24" s="11"/>
    </row>
    <row r="25" spans="1:16" ht="45" x14ac:dyDescent="0.25">
      <c r="A25" s="29" t="s">
        <v>33</v>
      </c>
      <c r="B25" s="14" t="s">
        <v>34</v>
      </c>
      <c r="C25" s="10">
        <f>SUM(C26)</f>
        <v>-90000</v>
      </c>
      <c r="D25" s="11">
        <f t="shared" ref="D25:L25" si="28">SUM(D26)</f>
        <v>0</v>
      </c>
      <c r="E25" s="15">
        <f t="shared" si="1"/>
        <v>-90000</v>
      </c>
      <c r="F25" s="11">
        <f t="shared" si="28"/>
        <v>0</v>
      </c>
      <c r="G25" s="15">
        <f t="shared" si="7"/>
        <v>-90000</v>
      </c>
      <c r="H25" s="11">
        <f t="shared" si="28"/>
        <v>0</v>
      </c>
      <c r="I25" s="15">
        <f t="shared" si="9"/>
        <v>-90000</v>
      </c>
      <c r="J25" s="11">
        <f t="shared" si="28"/>
        <v>0</v>
      </c>
      <c r="K25" s="15">
        <f t="shared" si="10"/>
        <v>-90000</v>
      </c>
      <c r="L25" s="11">
        <f t="shared" si="28"/>
        <v>0</v>
      </c>
      <c r="M25" s="15">
        <f t="shared" si="12"/>
        <v>-90000</v>
      </c>
      <c r="N25" s="37">
        <f>SUM(N26)</f>
        <v>-90000000</v>
      </c>
      <c r="O25" s="10">
        <f>SUM(O26)</f>
        <v>0</v>
      </c>
      <c r="P25" s="11">
        <f>SUM(P26)</f>
        <v>0</v>
      </c>
    </row>
    <row r="26" spans="1:16" ht="45" x14ac:dyDescent="0.25">
      <c r="A26" s="29" t="s">
        <v>35</v>
      </c>
      <c r="B26" s="14" t="s">
        <v>122</v>
      </c>
      <c r="C26" s="10">
        <v>-90000</v>
      </c>
      <c r="D26" s="30"/>
      <c r="E26" s="15">
        <f t="shared" si="1"/>
        <v>-90000</v>
      </c>
      <c r="F26" s="30"/>
      <c r="G26" s="15">
        <f t="shared" si="7"/>
        <v>-90000</v>
      </c>
      <c r="H26" s="30"/>
      <c r="I26" s="15">
        <f t="shared" si="9"/>
        <v>-90000</v>
      </c>
      <c r="J26" s="30"/>
      <c r="K26" s="15">
        <f t="shared" si="10"/>
        <v>-90000</v>
      </c>
      <c r="L26" s="31"/>
      <c r="M26" s="15">
        <f t="shared" si="12"/>
        <v>-90000</v>
      </c>
      <c r="N26" s="37">
        <v>-90000000</v>
      </c>
      <c r="O26" s="10">
        <v>0</v>
      </c>
      <c r="P26" s="11"/>
    </row>
    <row r="27" spans="1:16" ht="28.5" hidden="1" customHeight="1" x14ac:dyDescent="0.25">
      <c r="A27" s="27" t="s">
        <v>36</v>
      </c>
      <c r="B27" s="28" t="s">
        <v>37</v>
      </c>
      <c r="C27" s="13">
        <f>C28+C31+C34</f>
        <v>0</v>
      </c>
      <c r="D27" s="30"/>
      <c r="E27" s="15">
        <f t="shared" si="1"/>
        <v>0</v>
      </c>
      <c r="F27" s="30"/>
      <c r="G27" s="15">
        <f t="shared" si="7"/>
        <v>0</v>
      </c>
      <c r="H27" s="30"/>
      <c r="I27" s="15">
        <f t="shared" si="9"/>
        <v>0</v>
      </c>
      <c r="J27" s="30"/>
      <c r="K27" s="15">
        <f t="shared" si="10"/>
        <v>0</v>
      </c>
      <c r="L27" s="31"/>
      <c r="M27" s="15">
        <f t="shared" si="12"/>
        <v>0</v>
      </c>
      <c r="N27" s="34">
        <f>N28+N31+N34</f>
        <v>0</v>
      </c>
      <c r="O27" s="13">
        <f>O28+O31+O34</f>
        <v>0</v>
      </c>
      <c r="P27" s="12">
        <f>P28+P31+P34</f>
        <v>0</v>
      </c>
    </row>
    <row r="28" spans="1:16" ht="30" hidden="1" customHeight="1" x14ac:dyDescent="0.25">
      <c r="A28" s="29" t="s">
        <v>38</v>
      </c>
      <c r="B28" s="14" t="s">
        <v>39</v>
      </c>
      <c r="C28" s="10">
        <f>C29</f>
        <v>0</v>
      </c>
      <c r="D28" s="30"/>
      <c r="E28" s="15">
        <f t="shared" si="1"/>
        <v>0</v>
      </c>
      <c r="F28" s="30"/>
      <c r="G28" s="15">
        <f t="shared" si="7"/>
        <v>0</v>
      </c>
      <c r="H28" s="30"/>
      <c r="I28" s="15">
        <f t="shared" si="9"/>
        <v>0</v>
      </c>
      <c r="J28" s="30"/>
      <c r="K28" s="15">
        <f t="shared" si="10"/>
        <v>0</v>
      </c>
      <c r="L28" s="31"/>
      <c r="M28" s="15">
        <f t="shared" si="12"/>
        <v>0</v>
      </c>
      <c r="N28" s="35">
        <f>N29</f>
        <v>0</v>
      </c>
      <c r="O28" s="10">
        <f>O29</f>
        <v>0</v>
      </c>
      <c r="P28" s="11">
        <f t="shared" ref="P28:P29" si="29">P29</f>
        <v>0</v>
      </c>
    </row>
    <row r="29" spans="1:16" ht="30" hidden="1" customHeight="1" x14ac:dyDescent="0.25">
      <c r="A29" s="29" t="s">
        <v>40</v>
      </c>
      <c r="B29" s="14" t="s">
        <v>41</v>
      </c>
      <c r="C29" s="10">
        <f>C30</f>
        <v>0</v>
      </c>
      <c r="D29" s="30"/>
      <c r="E29" s="15">
        <f t="shared" si="1"/>
        <v>0</v>
      </c>
      <c r="F29" s="30"/>
      <c r="G29" s="15">
        <f t="shared" si="7"/>
        <v>0</v>
      </c>
      <c r="H29" s="30"/>
      <c r="I29" s="15">
        <f t="shared" si="9"/>
        <v>0</v>
      </c>
      <c r="J29" s="30"/>
      <c r="K29" s="15">
        <f t="shared" si="10"/>
        <v>0</v>
      </c>
      <c r="L29" s="31"/>
      <c r="M29" s="15">
        <f t="shared" si="12"/>
        <v>0</v>
      </c>
      <c r="N29" s="35">
        <f>N30</f>
        <v>0</v>
      </c>
      <c r="O29" s="10">
        <f>O30</f>
        <v>0</v>
      </c>
      <c r="P29" s="11">
        <f t="shared" si="29"/>
        <v>0</v>
      </c>
    </row>
    <row r="30" spans="1:16" ht="45" hidden="1" customHeight="1" x14ac:dyDescent="0.25">
      <c r="A30" s="29" t="s">
        <v>42</v>
      </c>
      <c r="B30" s="14" t="s">
        <v>43</v>
      </c>
      <c r="C30" s="10">
        <v>0</v>
      </c>
      <c r="D30" s="30"/>
      <c r="E30" s="15">
        <f t="shared" si="1"/>
        <v>0</v>
      </c>
      <c r="F30" s="30"/>
      <c r="G30" s="15">
        <f t="shared" si="7"/>
        <v>0</v>
      </c>
      <c r="H30" s="30"/>
      <c r="I30" s="15">
        <f t="shared" si="9"/>
        <v>0</v>
      </c>
      <c r="J30" s="30"/>
      <c r="K30" s="15">
        <f t="shared" si="10"/>
        <v>0</v>
      </c>
      <c r="L30" s="31"/>
      <c r="M30" s="15">
        <f t="shared" si="12"/>
        <v>0</v>
      </c>
      <c r="N30" s="35">
        <v>0</v>
      </c>
      <c r="O30" s="10">
        <v>0</v>
      </c>
      <c r="P30" s="11">
        <v>0</v>
      </c>
    </row>
    <row r="31" spans="1:16" ht="30" hidden="1" customHeight="1" x14ac:dyDescent="0.25">
      <c r="A31" s="29" t="s">
        <v>44</v>
      </c>
      <c r="B31" s="14" t="s">
        <v>45</v>
      </c>
      <c r="C31" s="10">
        <f>C32</f>
        <v>0</v>
      </c>
      <c r="D31" s="30"/>
      <c r="E31" s="15">
        <f t="shared" si="1"/>
        <v>0</v>
      </c>
      <c r="F31" s="30"/>
      <c r="G31" s="15">
        <f t="shared" si="7"/>
        <v>0</v>
      </c>
      <c r="H31" s="30"/>
      <c r="I31" s="15">
        <f t="shared" si="9"/>
        <v>0</v>
      </c>
      <c r="J31" s="30"/>
      <c r="K31" s="15">
        <f t="shared" si="10"/>
        <v>0</v>
      </c>
      <c r="L31" s="31"/>
      <c r="M31" s="15">
        <f t="shared" si="12"/>
        <v>0</v>
      </c>
      <c r="N31" s="35">
        <f>N32</f>
        <v>0</v>
      </c>
      <c r="O31" s="10">
        <f>O32</f>
        <v>0</v>
      </c>
      <c r="P31" s="11">
        <f t="shared" ref="P31:P32" si="30">P32</f>
        <v>0</v>
      </c>
    </row>
    <row r="32" spans="1:16" ht="75" hidden="1" customHeight="1" x14ac:dyDescent="0.25">
      <c r="A32" s="29" t="s">
        <v>46</v>
      </c>
      <c r="B32" s="14" t="s">
        <v>47</v>
      </c>
      <c r="C32" s="10">
        <f>C33</f>
        <v>0</v>
      </c>
      <c r="D32" s="30"/>
      <c r="E32" s="15">
        <f t="shared" si="1"/>
        <v>0</v>
      </c>
      <c r="F32" s="30"/>
      <c r="G32" s="15">
        <f t="shared" si="7"/>
        <v>0</v>
      </c>
      <c r="H32" s="30"/>
      <c r="I32" s="15">
        <f t="shared" si="9"/>
        <v>0</v>
      </c>
      <c r="J32" s="30"/>
      <c r="K32" s="15">
        <f t="shared" si="10"/>
        <v>0</v>
      </c>
      <c r="L32" s="31"/>
      <c r="M32" s="15">
        <f t="shared" si="12"/>
        <v>0</v>
      </c>
      <c r="N32" s="35">
        <f>N33</f>
        <v>0</v>
      </c>
      <c r="O32" s="10">
        <f>O33</f>
        <v>0</v>
      </c>
      <c r="P32" s="11">
        <f t="shared" si="30"/>
        <v>0</v>
      </c>
    </row>
    <row r="33" spans="1:16" ht="90" hidden="1" customHeight="1" x14ac:dyDescent="0.25">
      <c r="A33" s="29" t="s">
        <v>48</v>
      </c>
      <c r="B33" s="14" t="s">
        <v>49</v>
      </c>
      <c r="C33" s="10">
        <v>0</v>
      </c>
      <c r="D33" s="30"/>
      <c r="E33" s="15">
        <f t="shared" si="1"/>
        <v>0</v>
      </c>
      <c r="F33" s="30"/>
      <c r="G33" s="15">
        <f t="shared" si="7"/>
        <v>0</v>
      </c>
      <c r="H33" s="30"/>
      <c r="I33" s="15">
        <f t="shared" si="9"/>
        <v>0</v>
      </c>
      <c r="J33" s="30"/>
      <c r="K33" s="15">
        <f t="shared" si="10"/>
        <v>0</v>
      </c>
      <c r="L33" s="31"/>
      <c r="M33" s="15">
        <f t="shared" si="12"/>
        <v>0</v>
      </c>
      <c r="N33" s="35">
        <v>0</v>
      </c>
      <c r="O33" s="10">
        <v>0</v>
      </c>
      <c r="P33" s="11">
        <v>0</v>
      </c>
    </row>
    <row r="34" spans="1:16" ht="30" hidden="1" customHeight="1" x14ac:dyDescent="0.25">
      <c r="A34" s="29" t="s">
        <v>50</v>
      </c>
      <c r="B34" s="14" t="s">
        <v>51</v>
      </c>
      <c r="C34" s="10">
        <f>C35+C40</f>
        <v>0</v>
      </c>
      <c r="D34" s="30"/>
      <c r="E34" s="15">
        <f t="shared" si="1"/>
        <v>0</v>
      </c>
      <c r="F34" s="30"/>
      <c r="G34" s="15">
        <f t="shared" si="7"/>
        <v>0</v>
      </c>
      <c r="H34" s="30"/>
      <c r="I34" s="15">
        <f t="shared" si="9"/>
        <v>0</v>
      </c>
      <c r="J34" s="30"/>
      <c r="K34" s="15">
        <f t="shared" si="10"/>
        <v>0</v>
      </c>
      <c r="L34" s="31"/>
      <c r="M34" s="15">
        <f t="shared" si="12"/>
        <v>0</v>
      </c>
      <c r="N34" s="35">
        <f>N35+N40</f>
        <v>0</v>
      </c>
      <c r="O34" s="10">
        <f>O35+O40</f>
        <v>0</v>
      </c>
      <c r="P34" s="11">
        <f>P35+P40</f>
        <v>0</v>
      </c>
    </row>
    <row r="35" spans="1:16" ht="30" hidden="1" customHeight="1" x14ac:dyDescent="0.25">
      <c r="A35" s="29" t="s">
        <v>52</v>
      </c>
      <c r="B35" s="14" t="s">
        <v>53</v>
      </c>
      <c r="C35" s="10">
        <f>C36+C38</f>
        <v>0</v>
      </c>
      <c r="D35" s="30"/>
      <c r="E35" s="15">
        <f t="shared" si="1"/>
        <v>0</v>
      </c>
      <c r="F35" s="30"/>
      <c r="G35" s="15">
        <f t="shared" si="7"/>
        <v>0</v>
      </c>
      <c r="H35" s="30"/>
      <c r="I35" s="15">
        <f t="shared" si="9"/>
        <v>0</v>
      </c>
      <c r="J35" s="30"/>
      <c r="K35" s="15">
        <f t="shared" si="10"/>
        <v>0</v>
      </c>
      <c r="L35" s="31"/>
      <c r="M35" s="15">
        <f t="shared" si="12"/>
        <v>0</v>
      </c>
      <c r="N35" s="35">
        <f>N36+N38</f>
        <v>0</v>
      </c>
      <c r="O35" s="10">
        <f>O36+O38</f>
        <v>0</v>
      </c>
      <c r="P35" s="11">
        <f>P36+P38</f>
        <v>0</v>
      </c>
    </row>
    <row r="36" spans="1:16" ht="30" hidden="1" customHeight="1" x14ac:dyDescent="0.25">
      <c r="A36" s="29" t="s">
        <v>54</v>
      </c>
      <c r="B36" s="14" t="s">
        <v>55</v>
      </c>
      <c r="C36" s="10">
        <f>C37</f>
        <v>0</v>
      </c>
      <c r="D36" s="30"/>
      <c r="E36" s="15">
        <f t="shared" si="1"/>
        <v>0</v>
      </c>
      <c r="F36" s="30"/>
      <c r="G36" s="15">
        <f t="shared" si="7"/>
        <v>0</v>
      </c>
      <c r="H36" s="30"/>
      <c r="I36" s="15">
        <f t="shared" si="9"/>
        <v>0</v>
      </c>
      <c r="J36" s="30"/>
      <c r="K36" s="15">
        <f t="shared" si="10"/>
        <v>0</v>
      </c>
      <c r="L36" s="31"/>
      <c r="M36" s="15">
        <f t="shared" si="12"/>
        <v>0</v>
      </c>
      <c r="N36" s="35">
        <f>N37</f>
        <v>0</v>
      </c>
      <c r="O36" s="10">
        <f>O37</f>
        <v>0</v>
      </c>
      <c r="P36" s="11">
        <f>P37</f>
        <v>0</v>
      </c>
    </row>
    <row r="37" spans="1:16" ht="30" hidden="1" customHeight="1" x14ac:dyDescent="0.25">
      <c r="A37" s="29" t="s">
        <v>56</v>
      </c>
      <c r="B37" s="14" t="s">
        <v>57</v>
      </c>
      <c r="C37" s="10">
        <v>0</v>
      </c>
      <c r="D37" s="30"/>
      <c r="E37" s="15">
        <f t="shared" si="1"/>
        <v>0</v>
      </c>
      <c r="F37" s="30"/>
      <c r="G37" s="15">
        <f t="shared" si="7"/>
        <v>0</v>
      </c>
      <c r="H37" s="30"/>
      <c r="I37" s="15">
        <f t="shared" si="9"/>
        <v>0</v>
      </c>
      <c r="J37" s="30"/>
      <c r="K37" s="15">
        <f t="shared" si="10"/>
        <v>0</v>
      </c>
      <c r="L37" s="31"/>
      <c r="M37" s="15">
        <f t="shared" si="12"/>
        <v>0</v>
      </c>
      <c r="N37" s="35">
        <v>0</v>
      </c>
      <c r="O37" s="10">
        <v>0</v>
      </c>
      <c r="P37" s="11">
        <v>0</v>
      </c>
    </row>
    <row r="38" spans="1:16" ht="45" hidden="1" customHeight="1" x14ac:dyDescent="0.25">
      <c r="A38" s="29" t="s">
        <v>58</v>
      </c>
      <c r="B38" s="14" t="s">
        <v>59</v>
      </c>
      <c r="C38" s="10">
        <f>C39</f>
        <v>0</v>
      </c>
      <c r="D38" s="30"/>
      <c r="E38" s="15">
        <f t="shared" si="1"/>
        <v>0</v>
      </c>
      <c r="F38" s="30"/>
      <c r="G38" s="15">
        <f t="shared" si="7"/>
        <v>0</v>
      </c>
      <c r="H38" s="30"/>
      <c r="I38" s="15">
        <f t="shared" si="9"/>
        <v>0</v>
      </c>
      <c r="J38" s="30"/>
      <c r="K38" s="15">
        <f t="shared" si="10"/>
        <v>0</v>
      </c>
      <c r="L38" s="31"/>
      <c r="M38" s="15">
        <f t="shared" si="12"/>
        <v>0</v>
      </c>
      <c r="N38" s="35">
        <f>N39</f>
        <v>0</v>
      </c>
      <c r="O38" s="10">
        <f>O39</f>
        <v>0</v>
      </c>
      <c r="P38" s="11">
        <f>P39</f>
        <v>0</v>
      </c>
    </row>
    <row r="39" spans="1:16" ht="45" hidden="1" customHeight="1" x14ac:dyDescent="0.25">
      <c r="A39" s="29" t="s">
        <v>60</v>
      </c>
      <c r="B39" s="14" t="s">
        <v>61</v>
      </c>
      <c r="C39" s="10">
        <v>0</v>
      </c>
      <c r="D39" s="30"/>
      <c r="E39" s="15">
        <f t="shared" si="1"/>
        <v>0</v>
      </c>
      <c r="F39" s="30"/>
      <c r="G39" s="15">
        <f t="shared" si="7"/>
        <v>0</v>
      </c>
      <c r="H39" s="30"/>
      <c r="I39" s="15">
        <f t="shared" si="9"/>
        <v>0</v>
      </c>
      <c r="J39" s="30"/>
      <c r="K39" s="15">
        <f t="shared" si="10"/>
        <v>0</v>
      </c>
      <c r="L39" s="31"/>
      <c r="M39" s="15">
        <f t="shared" si="12"/>
        <v>0</v>
      </c>
      <c r="N39" s="35">
        <v>0</v>
      </c>
      <c r="O39" s="10">
        <v>0</v>
      </c>
      <c r="P39" s="11">
        <v>0</v>
      </c>
    </row>
    <row r="40" spans="1:16" ht="30" hidden="1" customHeight="1" x14ac:dyDescent="0.25">
      <c r="A40" s="29" t="s">
        <v>62</v>
      </c>
      <c r="B40" s="14" t="s">
        <v>63</v>
      </c>
      <c r="C40" s="10">
        <f>C41</f>
        <v>0</v>
      </c>
      <c r="D40" s="30"/>
      <c r="E40" s="15">
        <f t="shared" si="1"/>
        <v>0</v>
      </c>
      <c r="F40" s="30"/>
      <c r="G40" s="15">
        <f t="shared" si="7"/>
        <v>0</v>
      </c>
      <c r="H40" s="30"/>
      <c r="I40" s="15">
        <f t="shared" si="9"/>
        <v>0</v>
      </c>
      <c r="J40" s="30"/>
      <c r="K40" s="15">
        <f t="shared" si="10"/>
        <v>0</v>
      </c>
      <c r="L40" s="31"/>
      <c r="M40" s="15">
        <f t="shared" si="12"/>
        <v>0</v>
      </c>
      <c r="N40" s="35">
        <f>N41</f>
        <v>0</v>
      </c>
      <c r="O40" s="10">
        <f>O41</f>
        <v>0</v>
      </c>
      <c r="P40" s="11">
        <f t="shared" ref="P40:P41" si="31">P41</f>
        <v>0</v>
      </c>
    </row>
    <row r="41" spans="1:16" ht="30" hidden="1" customHeight="1" x14ac:dyDescent="0.25">
      <c r="A41" s="29" t="s">
        <v>64</v>
      </c>
      <c r="B41" s="14" t="s">
        <v>65</v>
      </c>
      <c r="C41" s="10">
        <f>C42</f>
        <v>0</v>
      </c>
      <c r="D41" s="30"/>
      <c r="E41" s="15">
        <f t="shared" si="1"/>
        <v>0</v>
      </c>
      <c r="F41" s="30"/>
      <c r="G41" s="15">
        <f t="shared" si="7"/>
        <v>0</v>
      </c>
      <c r="H41" s="30"/>
      <c r="I41" s="15">
        <f t="shared" si="9"/>
        <v>0</v>
      </c>
      <c r="J41" s="30"/>
      <c r="K41" s="15">
        <f t="shared" si="10"/>
        <v>0</v>
      </c>
      <c r="L41" s="31"/>
      <c r="M41" s="15">
        <f t="shared" si="12"/>
        <v>0</v>
      </c>
      <c r="N41" s="35">
        <f>N42</f>
        <v>0</v>
      </c>
      <c r="O41" s="10">
        <f>O42</f>
        <v>0</v>
      </c>
      <c r="P41" s="11">
        <f t="shared" si="31"/>
        <v>0</v>
      </c>
    </row>
    <row r="42" spans="1:16" ht="45" hidden="1" customHeight="1" x14ac:dyDescent="0.25">
      <c r="A42" s="29" t="s">
        <v>66</v>
      </c>
      <c r="B42" s="14" t="s">
        <v>67</v>
      </c>
      <c r="C42" s="10">
        <v>0</v>
      </c>
      <c r="D42" s="30"/>
      <c r="E42" s="15">
        <f t="shared" si="1"/>
        <v>0</v>
      </c>
      <c r="F42" s="30"/>
      <c r="G42" s="15">
        <f t="shared" si="7"/>
        <v>0</v>
      </c>
      <c r="H42" s="30"/>
      <c r="I42" s="15">
        <f t="shared" si="9"/>
        <v>0</v>
      </c>
      <c r="J42" s="30"/>
      <c r="K42" s="15">
        <f t="shared" si="10"/>
        <v>0</v>
      </c>
      <c r="L42" s="31"/>
      <c r="M42" s="15">
        <f t="shared" si="12"/>
        <v>0</v>
      </c>
      <c r="N42" s="35">
        <v>0</v>
      </c>
      <c r="O42" s="10">
        <v>0</v>
      </c>
      <c r="P42" s="11">
        <v>0</v>
      </c>
    </row>
    <row r="43" spans="1:16" ht="15" hidden="1" customHeight="1" x14ac:dyDescent="0.25">
      <c r="A43" s="29" t="s">
        <v>68</v>
      </c>
      <c r="B43" s="14" t="s">
        <v>69</v>
      </c>
      <c r="C43" s="10">
        <v>0</v>
      </c>
      <c r="D43" s="30"/>
      <c r="E43" s="15">
        <f t="shared" si="1"/>
        <v>0</v>
      </c>
      <c r="F43" s="30"/>
      <c r="G43" s="15">
        <f t="shared" si="7"/>
        <v>0</v>
      </c>
      <c r="H43" s="30"/>
      <c r="I43" s="15">
        <f t="shared" si="9"/>
        <v>0</v>
      </c>
      <c r="J43" s="30"/>
      <c r="K43" s="15">
        <f t="shared" si="10"/>
        <v>0</v>
      </c>
      <c r="L43" s="31"/>
      <c r="M43" s="15">
        <f t="shared" si="12"/>
        <v>0</v>
      </c>
      <c r="N43" s="35">
        <v>0</v>
      </c>
      <c r="O43" s="10">
        <v>0</v>
      </c>
      <c r="P43" s="11">
        <v>0</v>
      </c>
    </row>
    <row r="44" spans="1:16" ht="30" hidden="1" customHeight="1" x14ac:dyDescent="0.25">
      <c r="A44" s="29" t="s">
        <v>70</v>
      </c>
      <c r="B44" s="14" t="s">
        <v>71</v>
      </c>
      <c r="C44" s="10">
        <v>0</v>
      </c>
      <c r="D44" s="30"/>
      <c r="E44" s="15">
        <f t="shared" si="1"/>
        <v>0</v>
      </c>
      <c r="F44" s="30"/>
      <c r="G44" s="15">
        <f t="shared" si="7"/>
        <v>0</v>
      </c>
      <c r="H44" s="30"/>
      <c r="I44" s="15">
        <f t="shared" si="9"/>
        <v>0</v>
      </c>
      <c r="J44" s="30"/>
      <c r="K44" s="15">
        <f t="shared" si="10"/>
        <v>0</v>
      </c>
      <c r="L44" s="31"/>
      <c r="M44" s="15">
        <f t="shared" si="12"/>
        <v>0</v>
      </c>
      <c r="N44" s="35">
        <v>0</v>
      </c>
      <c r="O44" s="10">
        <v>0</v>
      </c>
      <c r="P44" s="11">
        <v>0</v>
      </c>
    </row>
    <row r="45" spans="1:16" ht="30" hidden="1" customHeight="1" x14ac:dyDescent="0.25">
      <c r="A45" s="29" t="s">
        <v>72</v>
      </c>
      <c r="B45" s="14" t="s">
        <v>73</v>
      </c>
      <c r="C45" s="10">
        <v>0</v>
      </c>
      <c r="D45" s="30"/>
      <c r="E45" s="15">
        <f t="shared" si="1"/>
        <v>0</v>
      </c>
      <c r="F45" s="30"/>
      <c r="G45" s="15">
        <f t="shared" si="7"/>
        <v>0</v>
      </c>
      <c r="H45" s="30"/>
      <c r="I45" s="15">
        <f t="shared" si="9"/>
        <v>0</v>
      </c>
      <c r="J45" s="30"/>
      <c r="K45" s="15">
        <f t="shared" si="10"/>
        <v>0</v>
      </c>
      <c r="L45" s="31"/>
      <c r="M45" s="15">
        <f t="shared" si="12"/>
        <v>0</v>
      </c>
      <c r="N45" s="35">
        <v>0</v>
      </c>
      <c r="O45" s="10">
        <v>0</v>
      </c>
      <c r="P45" s="11">
        <v>0</v>
      </c>
    </row>
    <row r="46" spans="1:16" ht="28.5" x14ac:dyDescent="0.25">
      <c r="A46" s="27" t="s">
        <v>74</v>
      </c>
      <c r="B46" s="28" t="s">
        <v>75</v>
      </c>
      <c r="C46" s="13">
        <f>SUM(C47+C54)</f>
        <v>0</v>
      </c>
      <c r="D46" s="12">
        <f t="shared" ref="D46" si="32">SUM(D47+D54)</f>
        <v>0</v>
      </c>
      <c r="E46" s="15">
        <f t="shared" si="1"/>
        <v>0</v>
      </c>
      <c r="F46" s="12">
        <f t="shared" ref="F46" si="33">SUM(F47+F54)</f>
        <v>0</v>
      </c>
      <c r="G46" s="15">
        <f t="shared" si="7"/>
        <v>0</v>
      </c>
      <c r="H46" s="12">
        <f t="shared" ref="H46:J46" si="34">SUM(H47+H54)</f>
        <v>0</v>
      </c>
      <c r="I46" s="15">
        <f t="shared" si="9"/>
        <v>0</v>
      </c>
      <c r="J46" s="12">
        <f t="shared" si="34"/>
        <v>0</v>
      </c>
      <c r="K46" s="15">
        <f t="shared" si="10"/>
        <v>0</v>
      </c>
      <c r="L46" s="12">
        <f t="shared" ref="L46" si="35">SUM(L47+L54)</f>
        <v>0</v>
      </c>
      <c r="M46" s="15">
        <f t="shared" si="12"/>
        <v>0</v>
      </c>
      <c r="N46" s="36">
        <f>SUM(N47+N54)</f>
        <v>411138938.3399992</v>
      </c>
      <c r="O46" s="13">
        <f>SUM(O47+O54)</f>
        <v>0</v>
      </c>
      <c r="P46" s="12">
        <f>SUM(P47+P54)</f>
        <v>0</v>
      </c>
    </row>
    <row r="47" spans="1:16" x14ac:dyDescent="0.25">
      <c r="A47" s="29" t="s">
        <v>76</v>
      </c>
      <c r="B47" s="14" t="s">
        <v>77</v>
      </c>
      <c r="C47" s="10">
        <f>C51+C48</f>
        <v>-4047842.1</v>
      </c>
      <c r="D47" s="11">
        <f t="shared" ref="D47" si="36">D51+D48</f>
        <v>0</v>
      </c>
      <c r="E47" s="15">
        <f t="shared" si="1"/>
        <v>-4047842.1</v>
      </c>
      <c r="F47" s="11">
        <f t="shared" ref="F47" si="37">F51+F48</f>
        <v>0</v>
      </c>
      <c r="G47" s="15">
        <f t="shared" si="7"/>
        <v>-4047842.1</v>
      </c>
      <c r="H47" s="11">
        <f t="shared" ref="H47:J47" si="38">H51+H48</f>
        <v>0</v>
      </c>
      <c r="I47" s="15">
        <f t="shared" si="9"/>
        <v>-4047842.1</v>
      </c>
      <c r="J47" s="11">
        <f t="shared" si="38"/>
        <v>0</v>
      </c>
      <c r="K47" s="15">
        <f t="shared" si="10"/>
        <v>-4047842.1</v>
      </c>
      <c r="L47" s="11">
        <f t="shared" ref="L47" si="39">L51+L48</f>
        <v>0</v>
      </c>
      <c r="M47" s="15">
        <f t="shared" si="12"/>
        <v>-4047842.1</v>
      </c>
      <c r="N47" s="37">
        <f>N51+N48</f>
        <v>-5494074005.3500004</v>
      </c>
      <c r="O47" s="37">
        <f>O51+O48</f>
        <v>-4042247753</v>
      </c>
      <c r="P47" s="11">
        <f>P51+P48</f>
        <v>-3973946363</v>
      </c>
    </row>
    <row r="48" spans="1:16" x14ac:dyDescent="0.25">
      <c r="A48" s="29" t="s">
        <v>78</v>
      </c>
      <c r="B48" s="14" t="s">
        <v>79</v>
      </c>
      <c r="C48" s="10">
        <f>C49</f>
        <v>0</v>
      </c>
      <c r="D48" s="11">
        <f t="shared" ref="D48:L49" si="40">D49</f>
        <v>0</v>
      </c>
      <c r="E48" s="15">
        <f t="shared" si="1"/>
        <v>0</v>
      </c>
      <c r="F48" s="11">
        <f t="shared" si="40"/>
        <v>0</v>
      </c>
      <c r="G48" s="15">
        <f t="shared" si="7"/>
        <v>0</v>
      </c>
      <c r="H48" s="11">
        <f t="shared" si="40"/>
        <v>0</v>
      </c>
      <c r="I48" s="15">
        <f t="shared" si="9"/>
        <v>0</v>
      </c>
      <c r="J48" s="11">
        <f t="shared" si="40"/>
        <v>0</v>
      </c>
      <c r="K48" s="15">
        <f t="shared" si="10"/>
        <v>0</v>
      </c>
      <c r="L48" s="11">
        <f t="shared" si="40"/>
        <v>0</v>
      </c>
      <c r="M48" s="15">
        <f t="shared" si="12"/>
        <v>0</v>
      </c>
      <c r="N48" s="37">
        <f>N49</f>
        <v>0</v>
      </c>
      <c r="O48" s="10">
        <f>O49</f>
        <v>0</v>
      </c>
      <c r="P48" s="11">
        <f t="shared" ref="P48:P49" si="41">P49</f>
        <v>0</v>
      </c>
    </row>
    <row r="49" spans="1:16" ht="30" x14ac:dyDescent="0.25">
      <c r="A49" s="29" t="s">
        <v>80</v>
      </c>
      <c r="B49" s="14" t="s">
        <v>81</v>
      </c>
      <c r="C49" s="10">
        <f>C50</f>
        <v>0</v>
      </c>
      <c r="D49" s="11">
        <f t="shared" si="40"/>
        <v>0</v>
      </c>
      <c r="E49" s="15">
        <f t="shared" si="1"/>
        <v>0</v>
      </c>
      <c r="F49" s="11">
        <f t="shared" si="40"/>
        <v>0</v>
      </c>
      <c r="G49" s="15">
        <f t="shared" si="7"/>
        <v>0</v>
      </c>
      <c r="H49" s="11">
        <f t="shared" si="40"/>
        <v>0</v>
      </c>
      <c r="I49" s="15">
        <f t="shared" si="9"/>
        <v>0</v>
      </c>
      <c r="J49" s="11">
        <f t="shared" si="40"/>
        <v>0</v>
      </c>
      <c r="K49" s="15">
        <f t="shared" si="10"/>
        <v>0</v>
      </c>
      <c r="L49" s="11">
        <f t="shared" si="40"/>
        <v>0</v>
      </c>
      <c r="M49" s="15">
        <f t="shared" si="12"/>
        <v>0</v>
      </c>
      <c r="N49" s="37">
        <f>N50</f>
        <v>0</v>
      </c>
      <c r="O49" s="10">
        <f>O50</f>
        <v>0</v>
      </c>
      <c r="P49" s="11">
        <f t="shared" si="41"/>
        <v>0</v>
      </c>
    </row>
    <row r="50" spans="1:16" ht="30" x14ac:dyDescent="0.25">
      <c r="A50" s="29" t="s">
        <v>82</v>
      </c>
      <c r="B50" s="14" t="s">
        <v>83</v>
      </c>
      <c r="C50" s="10">
        <v>0</v>
      </c>
      <c r="D50" s="30"/>
      <c r="E50" s="15">
        <f t="shared" si="1"/>
        <v>0</v>
      </c>
      <c r="F50" s="30"/>
      <c r="G50" s="15">
        <f t="shared" si="7"/>
        <v>0</v>
      </c>
      <c r="H50" s="30"/>
      <c r="I50" s="15">
        <f t="shared" si="9"/>
        <v>0</v>
      </c>
      <c r="J50" s="30"/>
      <c r="K50" s="15">
        <f t="shared" si="10"/>
        <v>0</v>
      </c>
      <c r="L50" s="31"/>
      <c r="M50" s="15">
        <f t="shared" si="12"/>
        <v>0</v>
      </c>
      <c r="N50" s="37">
        <v>0</v>
      </c>
      <c r="O50" s="10">
        <v>0</v>
      </c>
      <c r="P50" s="11">
        <v>0</v>
      </c>
    </row>
    <row r="51" spans="1:16" x14ac:dyDescent="0.25">
      <c r="A51" s="29" t="s">
        <v>84</v>
      </c>
      <c r="B51" s="14" t="s">
        <v>114</v>
      </c>
      <c r="C51" s="10">
        <f>C52</f>
        <v>-4047842.1</v>
      </c>
      <c r="D51" s="33">
        <f t="shared" ref="D51:L52" si="42">D52</f>
        <v>0</v>
      </c>
      <c r="E51" s="15">
        <f t="shared" si="1"/>
        <v>-4047842.1</v>
      </c>
      <c r="F51" s="33">
        <f t="shared" si="42"/>
        <v>0</v>
      </c>
      <c r="G51" s="15">
        <f t="shared" si="7"/>
        <v>-4047842.1</v>
      </c>
      <c r="H51" s="33">
        <f t="shared" si="42"/>
        <v>0</v>
      </c>
      <c r="I51" s="15">
        <f t="shared" si="9"/>
        <v>-4047842.1</v>
      </c>
      <c r="J51" s="33">
        <f t="shared" si="42"/>
        <v>0</v>
      </c>
      <c r="K51" s="15">
        <f t="shared" si="10"/>
        <v>-4047842.1</v>
      </c>
      <c r="L51" s="11">
        <f t="shared" si="42"/>
        <v>0</v>
      </c>
      <c r="M51" s="15">
        <f t="shared" si="12"/>
        <v>-4047842.1</v>
      </c>
      <c r="N51" s="37">
        <f>N52</f>
        <v>-5494074005.3500004</v>
      </c>
      <c r="O51" s="37">
        <f>O52</f>
        <v>-4042247753</v>
      </c>
      <c r="P51" s="11">
        <f t="shared" ref="P51:P52" si="43">P52</f>
        <v>-3973946363</v>
      </c>
    </row>
    <row r="52" spans="1:16" x14ac:dyDescent="0.25">
      <c r="A52" s="29" t="s">
        <v>85</v>
      </c>
      <c r="B52" s="14" t="s">
        <v>115</v>
      </c>
      <c r="C52" s="10">
        <f>C53</f>
        <v>-4047842.1</v>
      </c>
      <c r="D52" s="33">
        <f t="shared" si="42"/>
        <v>0</v>
      </c>
      <c r="E52" s="15">
        <f t="shared" si="1"/>
        <v>-4047842.1</v>
      </c>
      <c r="F52" s="33">
        <f t="shared" si="42"/>
        <v>0</v>
      </c>
      <c r="G52" s="15">
        <f t="shared" si="7"/>
        <v>-4047842.1</v>
      </c>
      <c r="H52" s="33">
        <f t="shared" si="42"/>
        <v>0</v>
      </c>
      <c r="I52" s="15">
        <f t="shared" si="9"/>
        <v>-4047842.1</v>
      </c>
      <c r="J52" s="33">
        <f t="shared" si="42"/>
        <v>0</v>
      </c>
      <c r="K52" s="15">
        <f t="shared" si="10"/>
        <v>-4047842.1</v>
      </c>
      <c r="L52" s="11">
        <f t="shared" si="42"/>
        <v>0</v>
      </c>
      <c r="M52" s="15">
        <f t="shared" si="12"/>
        <v>-4047842.1</v>
      </c>
      <c r="N52" s="37">
        <f>N53</f>
        <v>-5494074005.3500004</v>
      </c>
      <c r="O52" s="37">
        <f>O53</f>
        <v>-4042247753</v>
      </c>
      <c r="P52" s="11">
        <f t="shared" si="43"/>
        <v>-3973946363</v>
      </c>
    </row>
    <row r="53" spans="1:16" ht="30" x14ac:dyDescent="0.25">
      <c r="A53" s="29" t="s">
        <v>86</v>
      </c>
      <c r="B53" s="14" t="s">
        <v>116</v>
      </c>
      <c r="C53" s="10">
        <v>-4047842.1</v>
      </c>
      <c r="D53" s="32"/>
      <c r="E53" s="15">
        <f t="shared" si="1"/>
        <v>-4047842.1</v>
      </c>
      <c r="F53" s="32"/>
      <c r="G53" s="15">
        <f t="shared" si="7"/>
        <v>-4047842.1</v>
      </c>
      <c r="H53" s="32"/>
      <c r="I53" s="15">
        <f t="shared" si="9"/>
        <v>-4047842.1</v>
      </c>
      <c r="J53" s="32"/>
      <c r="K53" s="15">
        <f t="shared" si="10"/>
        <v>-4047842.1</v>
      </c>
      <c r="L53" s="31"/>
      <c r="M53" s="15">
        <f t="shared" si="12"/>
        <v>-4047842.1</v>
      </c>
      <c r="N53" s="37">
        <v>-5494074005.3500004</v>
      </c>
      <c r="O53" s="37">
        <v>-4042247753</v>
      </c>
      <c r="P53" s="11">
        <f>-3973946363</f>
        <v>-3973946363</v>
      </c>
    </row>
    <row r="54" spans="1:16" x14ac:dyDescent="0.25">
      <c r="A54" s="29" t="s">
        <v>87</v>
      </c>
      <c r="B54" s="14" t="s">
        <v>88</v>
      </c>
      <c r="C54" s="10">
        <f>C55+C58</f>
        <v>4047842.1</v>
      </c>
      <c r="D54" s="33">
        <f>SUM(D555+D58)</f>
        <v>0</v>
      </c>
      <c r="E54" s="15">
        <f t="shared" si="1"/>
        <v>4047842.1</v>
      </c>
      <c r="F54" s="33">
        <f>SUM(F555+F58)</f>
        <v>0</v>
      </c>
      <c r="G54" s="15">
        <f t="shared" si="7"/>
        <v>4047842.1</v>
      </c>
      <c r="H54" s="33">
        <f>SUM(H555+H58)</f>
        <v>0</v>
      </c>
      <c r="I54" s="15">
        <f t="shared" si="9"/>
        <v>4047842.1</v>
      </c>
      <c r="J54" s="33">
        <f>SUM(J555+J58)</f>
        <v>0</v>
      </c>
      <c r="K54" s="15">
        <f t="shared" si="10"/>
        <v>4047842.1</v>
      </c>
      <c r="L54" s="11">
        <f>SUM(L555+L58)</f>
        <v>0</v>
      </c>
      <c r="M54" s="15">
        <f t="shared" si="12"/>
        <v>4047842.1</v>
      </c>
      <c r="N54" s="37">
        <v>5905212943.6899996</v>
      </c>
      <c r="O54" s="10">
        <f>O55+O58</f>
        <v>4042247753</v>
      </c>
      <c r="P54" s="11">
        <f>P55+P58</f>
        <v>3973946363</v>
      </c>
    </row>
    <row r="55" spans="1:16" x14ac:dyDescent="0.25">
      <c r="A55" s="29" t="s">
        <v>89</v>
      </c>
      <c r="B55" s="14" t="s">
        <v>90</v>
      </c>
      <c r="C55" s="10">
        <f>C56</f>
        <v>0</v>
      </c>
      <c r="D55" s="33">
        <f t="shared" ref="D55:L56" si="44">D56</f>
        <v>0</v>
      </c>
      <c r="E55" s="15">
        <f t="shared" si="1"/>
        <v>0</v>
      </c>
      <c r="F55" s="33">
        <f t="shared" si="44"/>
        <v>0</v>
      </c>
      <c r="G55" s="15">
        <f t="shared" si="7"/>
        <v>0</v>
      </c>
      <c r="H55" s="33">
        <f t="shared" si="44"/>
        <v>0</v>
      </c>
      <c r="I55" s="15">
        <f t="shared" si="9"/>
        <v>0</v>
      </c>
      <c r="J55" s="33">
        <f t="shared" si="44"/>
        <v>0</v>
      </c>
      <c r="K55" s="15">
        <f t="shared" si="10"/>
        <v>0</v>
      </c>
      <c r="L55" s="11">
        <f t="shared" si="44"/>
        <v>0</v>
      </c>
      <c r="M55" s="15">
        <f t="shared" si="12"/>
        <v>0</v>
      </c>
      <c r="N55" s="37">
        <f>N56</f>
        <v>0</v>
      </c>
      <c r="O55" s="10">
        <f>O56</f>
        <v>0</v>
      </c>
      <c r="P55" s="11">
        <f t="shared" ref="P55:P56" si="45">P56</f>
        <v>0</v>
      </c>
    </row>
    <row r="56" spans="1:16" x14ac:dyDescent="0.25">
      <c r="A56" s="29" t="s">
        <v>91</v>
      </c>
      <c r="B56" s="14" t="s">
        <v>92</v>
      </c>
      <c r="C56" s="10">
        <f>C57</f>
        <v>0</v>
      </c>
      <c r="D56" s="11">
        <f t="shared" si="44"/>
        <v>0</v>
      </c>
      <c r="E56" s="15">
        <f t="shared" si="1"/>
        <v>0</v>
      </c>
      <c r="F56" s="11">
        <f t="shared" si="44"/>
        <v>0</v>
      </c>
      <c r="G56" s="15">
        <f t="shared" si="7"/>
        <v>0</v>
      </c>
      <c r="H56" s="11">
        <f t="shared" si="44"/>
        <v>0</v>
      </c>
      <c r="I56" s="15">
        <f t="shared" si="9"/>
        <v>0</v>
      </c>
      <c r="J56" s="11">
        <f t="shared" si="44"/>
        <v>0</v>
      </c>
      <c r="K56" s="15">
        <f t="shared" si="10"/>
        <v>0</v>
      </c>
      <c r="L56" s="11">
        <f t="shared" si="44"/>
        <v>0</v>
      </c>
      <c r="M56" s="15">
        <f t="shared" si="12"/>
        <v>0</v>
      </c>
      <c r="N56" s="37">
        <f>N57</f>
        <v>0</v>
      </c>
      <c r="O56" s="10">
        <f>O57</f>
        <v>0</v>
      </c>
      <c r="P56" s="11">
        <f t="shared" si="45"/>
        <v>0</v>
      </c>
    </row>
    <row r="57" spans="1:16" ht="30" x14ac:dyDescent="0.25">
      <c r="A57" s="29" t="s">
        <v>93</v>
      </c>
      <c r="B57" s="14" t="s">
        <v>94</v>
      </c>
      <c r="C57" s="10">
        <v>0</v>
      </c>
      <c r="D57" s="30"/>
      <c r="E57" s="15">
        <f t="shared" si="1"/>
        <v>0</v>
      </c>
      <c r="F57" s="30"/>
      <c r="G57" s="15">
        <f t="shared" si="7"/>
        <v>0</v>
      </c>
      <c r="H57" s="30"/>
      <c r="I57" s="15">
        <f t="shared" si="9"/>
        <v>0</v>
      </c>
      <c r="J57" s="30"/>
      <c r="K57" s="15">
        <f t="shared" si="10"/>
        <v>0</v>
      </c>
      <c r="L57" s="31"/>
      <c r="M57" s="15">
        <f t="shared" si="12"/>
        <v>0</v>
      </c>
      <c r="N57" s="37">
        <v>0</v>
      </c>
      <c r="O57" s="10">
        <v>0</v>
      </c>
      <c r="P57" s="11">
        <v>0</v>
      </c>
    </row>
    <row r="58" spans="1:16" x14ac:dyDescent="0.25">
      <c r="A58" s="29" t="s">
        <v>95</v>
      </c>
      <c r="B58" s="14" t="s">
        <v>96</v>
      </c>
      <c r="C58" s="10">
        <f>C59-C61</f>
        <v>4047842.1</v>
      </c>
      <c r="D58" s="11">
        <f t="shared" ref="D58" si="46">D59-D61</f>
        <v>0</v>
      </c>
      <c r="E58" s="15">
        <f t="shared" si="1"/>
        <v>4047842.1</v>
      </c>
      <c r="F58" s="11">
        <f t="shared" ref="F58" si="47">F59-F61</f>
        <v>0</v>
      </c>
      <c r="G58" s="15">
        <f t="shared" si="7"/>
        <v>4047842.1</v>
      </c>
      <c r="H58" s="11">
        <f t="shared" ref="H58:J58" si="48">H59-H61</f>
        <v>0</v>
      </c>
      <c r="I58" s="15">
        <f t="shared" si="9"/>
        <v>4047842.1</v>
      </c>
      <c r="J58" s="11">
        <f t="shared" si="48"/>
        <v>0</v>
      </c>
      <c r="K58" s="15">
        <f t="shared" si="10"/>
        <v>4047842.1</v>
      </c>
      <c r="L58" s="11">
        <f t="shared" ref="L58" si="49">L59-L61</f>
        <v>0</v>
      </c>
      <c r="M58" s="15">
        <f t="shared" si="12"/>
        <v>4047842.1</v>
      </c>
      <c r="N58" s="37">
        <f>N59-N61</f>
        <v>5905212943.6899996</v>
      </c>
      <c r="O58" s="10">
        <f>O59-O61</f>
        <v>4042247753</v>
      </c>
      <c r="P58" s="11">
        <f>P59-P61</f>
        <v>3973946363</v>
      </c>
    </row>
    <row r="59" spans="1:16" x14ac:dyDescent="0.25">
      <c r="A59" s="29" t="s">
        <v>97</v>
      </c>
      <c r="B59" s="14" t="s">
        <v>117</v>
      </c>
      <c r="C59" s="10">
        <f>SUM(C60)</f>
        <v>4047842.1</v>
      </c>
      <c r="D59" s="11">
        <f t="shared" ref="D59:L59" si="50">SUM(D60)</f>
        <v>0</v>
      </c>
      <c r="E59" s="15">
        <f t="shared" si="1"/>
        <v>4047842.1</v>
      </c>
      <c r="F59" s="11">
        <f t="shared" si="50"/>
        <v>0</v>
      </c>
      <c r="G59" s="15">
        <f t="shared" si="7"/>
        <v>4047842.1</v>
      </c>
      <c r="H59" s="11">
        <f t="shared" si="50"/>
        <v>0</v>
      </c>
      <c r="I59" s="15">
        <f t="shared" si="9"/>
        <v>4047842.1</v>
      </c>
      <c r="J59" s="11">
        <f t="shared" si="50"/>
        <v>0</v>
      </c>
      <c r="K59" s="15">
        <f t="shared" si="10"/>
        <v>4047842.1</v>
      </c>
      <c r="L59" s="11">
        <f t="shared" si="50"/>
        <v>0</v>
      </c>
      <c r="M59" s="15">
        <f t="shared" si="12"/>
        <v>4047842.1</v>
      </c>
      <c r="N59" s="37">
        <f>SUM(N60)</f>
        <v>5905212943.6899996</v>
      </c>
      <c r="O59" s="10">
        <f>SUM(O60)</f>
        <v>4042247753</v>
      </c>
      <c r="P59" s="11">
        <f>SUM(P60)</f>
        <v>3973946363</v>
      </c>
    </row>
    <row r="60" spans="1:16" ht="30" x14ac:dyDescent="0.25">
      <c r="A60" s="29" t="s">
        <v>98</v>
      </c>
      <c r="B60" s="14" t="s">
        <v>118</v>
      </c>
      <c r="C60" s="10">
        <v>4047842.1</v>
      </c>
      <c r="D60" s="32"/>
      <c r="E60" s="15">
        <f t="shared" si="1"/>
        <v>4047842.1</v>
      </c>
      <c r="F60" s="32"/>
      <c r="G60" s="15">
        <f t="shared" si="7"/>
        <v>4047842.1</v>
      </c>
      <c r="H60" s="32"/>
      <c r="I60" s="15">
        <f t="shared" si="9"/>
        <v>4047842.1</v>
      </c>
      <c r="J60" s="32"/>
      <c r="K60" s="15">
        <f t="shared" si="10"/>
        <v>4047842.1</v>
      </c>
      <c r="L60" s="31"/>
      <c r="M60" s="15">
        <f t="shared" si="12"/>
        <v>4047842.1</v>
      </c>
      <c r="N60" s="37">
        <v>5905212943.6899996</v>
      </c>
      <c r="O60" s="10">
        <v>4042247753</v>
      </c>
      <c r="P60" s="11">
        <v>3973946363</v>
      </c>
    </row>
    <row r="61" spans="1:16" x14ac:dyDescent="0.25">
      <c r="A61" s="29" t="s">
        <v>95</v>
      </c>
      <c r="B61" s="14" t="s">
        <v>119</v>
      </c>
      <c r="C61" s="10">
        <f>SUM(C62)</f>
        <v>0</v>
      </c>
      <c r="D61" s="11">
        <f t="shared" ref="D61:L61" si="51">SUM(D62)</f>
        <v>0</v>
      </c>
      <c r="E61" s="15">
        <f t="shared" si="1"/>
        <v>0</v>
      </c>
      <c r="F61" s="11">
        <f t="shared" si="51"/>
        <v>0</v>
      </c>
      <c r="G61" s="15">
        <f t="shared" si="7"/>
        <v>0</v>
      </c>
      <c r="H61" s="11">
        <f t="shared" si="51"/>
        <v>0</v>
      </c>
      <c r="I61" s="15">
        <f t="shared" si="9"/>
        <v>0</v>
      </c>
      <c r="J61" s="11">
        <f t="shared" si="51"/>
        <v>0</v>
      </c>
      <c r="K61" s="15">
        <f t="shared" si="10"/>
        <v>0</v>
      </c>
      <c r="L61" s="11">
        <f t="shared" si="51"/>
        <v>0</v>
      </c>
      <c r="M61" s="15">
        <f t="shared" si="12"/>
        <v>0</v>
      </c>
      <c r="N61" s="37">
        <f>SUM(N62)</f>
        <v>0</v>
      </c>
      <c r="O61" s="10">
        <f>SUM(O62)</f>
        <v>0</v>
      </c>
      <c r="P61" s="11">
        <f>SUM(P62)</f>
        <v>0</v>
      </c>
    </row>
    <row r="62" spans="1:16" ht="30" x14ac:dyDescent="0.25">
      <c r="A62" s="29" t="s">
        <v>99</v>
      </c>
      <c r="B62" s="14" t="s">
        <v>120</v>
      </c>
      <c r="C62" s="10">
        <v>0</v>
      </c>
      <c r="D62" s="30"/>
      <c r="E62" s="15">
        <f t="shared" si="1"/>
        <v>0</v>
      </c>
      <c r="F62" s="30"/>
      <c r="G62" s="15">
        <f t="shared" si="7"/>
        <v>0</v>
      </c>
      <c r="H62" s="30"/>
      <c r="I62" s="15">
        <f t="shared" si="9"/>
        <v>0</v>
      </c>
      <c r="J62" s="30"/>
      <c r="K62" s="15">
        <f t="shared" si="10"/>
        <v>0</v>
      </c>
      <c r="L62" s="31"/>
      <c r="M62" s="15">
        <f t="shared" si="12"/>
        <v>0</v>
      </c>
      <c r="N62" s="37">
        <v>0</v>
      </c>
      <c r="O62" s="10">
        <v>0</v>
      </c>
      <c r="P62" s="11">
        <v>0</v>
      </c>
    </row>
    <row r="63" spans="1:16" ht="19.5" customHeight="1" x14ac:dyDescent="0.25">
      <c r="A63" s="27" t="s">
        <v>100</v>
      </c>
      <c r="B63" s="28" t="s">
        <v>101</v>
      </c>
      <c r="C63" s="13">
        <f>C11+C46</f>
        <v>122908.20000000001</v>
      </c>
      <c r="D63" s="12">
        <f t="shared" ref="D63" si="52">D11+D46</f>
        <v>0</v>
      </c>
      <c r="E63" s="15">
        <f t="shared" si="1"/>
        <v>122908.20000000001</v>
      </c>
      <c r="F63" s="11">
        <f t="shared" ref="F63" si="53">F11+F46</f>
        <v>0</v>
      </c>
      <c r="G63" s="15">
        <f t="shared" si="7"/>
        <v>122908.20000000001</v>
      </c>
      <c r="H63" s="11">
        <f t="shared" ref="H63:J63" si="54">H11+H46</f>
        <v>0</v>
      </c>
      <c r="I63" s="15">
        <f t="shared" si="9"/>
        <v>122908.20000000001</v>
      </c>
      <c r="J63" s="11">
        <f t="shared" si="54"/>
        <v>0</v>
      </c>
      <c r="K63" s="15">
        <f t="shared" si="10"/>
        <v>122908.20000000001</v>
      </c>
      <c r="L63" s="11">
        <f t="shared" ref="L63" si="55">L11+L46</f>
        <v>0</v>
      </c>
      <c r="M63" s="15">
        <f t="shared" si="12"/>
        <v>122908.20000000001</v>
      </c>
      <c r="N63" s="36">
        <f>N11+N46</f>
        <v>479904238.3399992</v>
      </c>
      <c r="O63" s="13">
        <f>O11+O46</f>
        <v>123802000</v>
      </c>
      <c r="P63" s="12">
        <f>P11+P46</f>
        <v>121909000</v>
      </c>
    </row>
    <row r="69" spans="1:1" x14ac:dyDescent="0.25">
      <c r="A69" s="17"/>
    </row>
    <row r="70" spans="1:1" x14ac:dyDescent="0.25">
      <c r="A70" s="17"/>
    </row>
  </sheetData>
  <mergeCells count="18">
    <mergeCell ref="J8:J9"/>
    <mergeCell ref="K8:K9"/>
    <mergeCell ref="L8:L9"/>
    <mergeCell ref="M8:M9"/>
    <mergeCell ref="N8:N9"/>
    <mergeCell ref="A3:P4"/>
    <mergeCell ref="A6:C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I8:I9"/>
  </mergeCells>
  <pageMargins left="0.70866141732283472" right="0.19685039370078741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9" t="s">
        <v>110</v>
      </c>
    </row>
    <row r="2" spans="1:3" x14ac:dyDescent="0.25">
      <c r="C2" s="9" t="s">
        <v>0</v>
      </c>
    </row>
    <row r="3" spans="1:3" x14ac:dyDescent="0.25">
      <c r="C3" s="7" t="s">
        <v>1</v>
      </c>
    </row>
    <row r="4" spans="1:3" x14ac:dyDescent="0.25">
      <c r="C4" s="9" t="s">
        <v>125</v>
      </c>
    </row>
    <row r="8" spans="1:3" s="2" customFormat="1" x14ac:dyDescent="0.25">
      <c r="A8" s="50" t="s">
        <v>102</v>
      </c>
      <c r="B8" s="50"/>
      <c r="C8" s="50"/>
    </row>
    <row r="9" spans="1:3" s="2" customFormat="1" x14ac:dyDescent="0.25">
      <c r="A9" s="50" t="s">
        <v>126</v>
      </c>
      <c r="B9" s="50"/>
      <c r="C9" s="50"/>
    </row>
    <row r="11" spans="1:3" x14ac:dyDescent="0.25">
      <c r="A11" s="46" t="s">
        <v>103</v>
      </c>
      <c r="B11" s="48" t="s">
        <v>104</v>
      </c>
      <c r="C11" s="49"/>
    </row>
    <row r="12" spans="1:3" x14ac:dyDescent="0.25">
      <c r="A12" s="47"/>
      <c r="B12" s="8" t="s">
        <v>113</v>
      </c>
      <c r="C12" s="3" t="s">
        <v>127</v>
      </c>
    </row>
    <row r="13" spans="1:3" ht="31.5" x14ac:dyDescent="0.25">
      <c r="A13" s="4" t="s">
        <v>105</v>
      </c>
      <c r="B13" s="5">
        <f>SUM(B14:B15)</f>
        <v>0</v>
      </c>
      <c r="C13" s="5">
        <f>SUM(C14:C15)</f>
        <v>0</v>
      </c>
    </row>
    <row r="14" spans="1:3" x14ac:dyDescent="0.25">
      <c r="A14" s="6" t="s">
        <v>106</v>
      </c>
      <c r="B14" s="5">
        <v>0</v>
      </c>
      <c r="C14" s="5">
        <v>0</v>
      </c>
    </row>
    <row r="15" spans="1:3" x14ac:dyDescent="0.25">
      <c r="A15" s="6" t="s">
        <v>107</v>
      </c>
      <c r="B15" s="5">
        <v>0</v>
      </c>
      <c r="C15" s="5">
        <v>0</v>
      </c>
    </row>
    <row r="16" spans="1:3" x14ac:dyDescent="0.25">
      <c r="A16" s="4" t="s">
        <v>108</v>
      </c>
      <c r="B16" s="5" t="e">
        <f>SUM(B17:B18)</f>
        <v>#REF!</v>
      </c>
      <c r="C16" s="5" t="e">
        <f>SUM(C17:C18)</f>
        <v>#REF!</v>
      </c>
    </row>
    <row r="17" spans="1:3" x14ac:dyDescent="0.25">
      <c r="A17" s="6" t="s">
        <v>106</v>
      </c>
      <c r="B17" s="5" t="e">
        <f>#REF!</f>
        <v>#REF!</v>
      </c>
      <c r="C17" s="5" t="e">
        <f>#REF!</f>
        <v>#REF!</v>
      </c>
    </row>
    <row r="18" spans="1:3" x14ac:dyDescent="0.25">
      <c r="A18" s="6" t="s">
        <v>107</v>
      </c>
      <c r="B18" s="5" t="e">
        <f>#REF!</f>
        <v>#REF!</v>
      </c>
      <c r="C18" s="5" t="e">
        <f>#REF!</f>
        <v>#REF!</v>
      </c>
    </row>
    <row r="19" spans="1:3" x14ac:dyDescent="0.25">
      <c r="A19" s="6" t="s">
        <v>109</v>
      </c>
      <c r="B19" s="5" t="e">
        <f>SUM(B13+B16)</f>
        <v>#REF!</v>
      </c>
      <c r="C19" s="5" t="e">
        <f>SUM(C13+C16)</f>
        <v>#REF!</v>
      </c>
    </row>
    <row r="35" spans="1:1" x14ac:dyDescent="0.25">
      <c r="A35" s="7"/>
    </row>
    <row r="36" spans="1:1" x14ac:dyDescent="0.25">
      <c r="A36" s="7"/>
    </row>
    <row r="37" spans="1:1" x14ac:dyDescent="0.25">
      <c r="A37" s="7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2019-12-20T09:56:42Z</dcterms:modified>
</cp:coreProperties>
</file>