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i-d\YandexDisk\Рабочий\На ноут\Исполнение бюджета за 2025 г\1.Проект решения Думы\"/>
    </mc:Choice>
  </mc:AlternateContent>
  <xr:revisionPtr revIDLastSave="0" documentId="13_ncr:1_{D596C226-D2B6-4420-8840-BF45D1A79D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_xlnm.Print_Titles" localSheetId="0">Доходы!$6:$8</definedName>
    <definedName name="Л">#REF!</definedName>
    <definedName name="_xlnm.Print_Area" localSheetId="0">Доходы!$A$1:$I$51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31" l="1"/>
  <c r="G51" i="31" s="1"/>
  <c r="I51" i="31" s="1"/>
  <c r="I50" i="31"/>
  <c r="E49" i="31"/>
  <c r="G49" i="31" s="1"/>
  <c r="I49" i="31" s="1"/>
  <c r="E48" i="31"/>
  <c r="G48" i="31" s="1"/>
  <c r="I48" i="31" s="1"/>
  <c r="E47" i="31"/>
  <c r="G47" i="31" s="1"/>
  <c r="I47" i="31" s="1"/>
  <c r="E46" i="31"/>
  <c r="G46" i="31" s="1"/>
  <c r="I46" i="31" s="1"/>
  <c r="E45" i="31"/>
  <c r="G45" i="31" s="1"/>
  <c r="I45" i="31" s="1"/>
  <c r="E44" i="31"/>
  <c r="H42" i="31"/>
  <c r="H41" i="31" s="1"/>
  <c r="F42" i="31"/>
  <c r="D42" i="31"/>
  <c r="C42" i="31"/>
  <c r="F41" i="31"/>
  <c r="D41" i="31"/>
  <c r="C41" i="31"/>
  <c r="E40" i="31"/>
  <c r="G40" i="31" s="1"/>
  <c r="I40" i="31" s="1"/>
  <c r="E39" i="31"/>
  <c r="G39" i="31" s="1"/>
  <c r="I39" i="31" s="1"/>
  <c r="E38" i="31"/>
  <c r="G38" i="31" s="1"/>
  <c r="I38" i="31" s="1"/>
  <c r="E37" i="31"/>
  <c r="E36" i="31"/>
  <c r="G36" i="31" s="1"/>
  <c r="G35" i="31"/>
  <c r="I35" i="31" s="1"/>
  <c r="E35" i="31"/>
  <c r="H34" i="31"/>
  <c r="F34" i="31"/>
  <c r="D34" i="31"/>
  <c r="C34" i="31"/>
  <c r="E33" i="31"/>
  <c r="G33" i="31" s="1"/>
  <c r="I33" i="31" s="1"/>
  <c r="E32" i="31"/>
  <c r="G32" i="31" s="1"/>
  <c r="I32" i="31" s="1"/>
  <c r="E31" i="31"/>
  <c r="G31" i="31" s="1"/>
  <c r="I31" i="31" s="1"/>
  <c r="E30" i="31"/>
  <c r="G30" i="31" s="1"/>
  <c r="I30" i="31" s="1"/>
  <c r="G29" i="31"/>
  <c r="I29" i="31" s="1"/>
  <c r="E29" i="31"/>
  <c r="E28" i="31"/>
  <c r="G28" i="31" s="1"/>
  <c r="I28" i="31" s="1"/>
  <c r="E27" i="31"/>
  <c r="H26" i="31"/>
  <c r="H25" i="31" s="1"/>
  <c r="F26" i="31"/>
  <c r="D26" i="31"/>
  <c r="C26" i="31"/>
  <c r="C25" i="31"/>
  <c r="E23" i="31"/>
  <c r="G23" i="31" s="1"/>
  <c r="I23" i="31" s="1"/>
  <c r="E22" i="31"/>
  <c r="G22" i="31" s="1"/>
  <c r="I22" i="31" s="1"/>
  <c r="E21" i="31"/>
  <c r="G21" i="31" s="1"/>
  <c r="I21" i="31" s="1"/>
  <c r="E20" i="31"/>
  <c r="G20" i="31" s="1"/>
  <c r="I20" i="31" s="1"/>
  <c r="H19" i="31"/>
  <c r="C19" i="31"/>
  <c r="E19" i="31" s="1"/>
  <c r="G19" i="31" s="1"/>
  <c r="I19" i="31" s="1"/>
  <c r="E18" i="31"/>
  <c r="G18" i="31" s="1"/>
  <c r="I18" i="31" s="1"/>
  <c r="E17" i="31"/>
  <c r="E14" i="31" s="1"/>
  <c r="E11" i="31" s="1"/>
  <c r="E16" i="31"/>
  <c r="G16" i="31" s="1"/>
  <c r="I16" i="31" s="1"/>
  <c r="E15" i="31"/>
  <c r="G15" i="31" s="1"/>
  <c r="H14" i="31"/>
  <c r="H11" i="31" s="1"/>
  <c r="F14" i="31"/>
  <c r="F11" i="31" s="1"/>
  <c r="D14" i="31"/>
  <c r="D11" i="31" s="1"/>
  <c r="C14" i="31"/>
  <c r="C11" i="31" s="1"/>
  <c r="E13" i="31"/>
  <c r="G13" i="31" s="1"/>
  <c r="E12" i="31"/>
  <c r="G12" i="31" s="1"/>
  <c r="I12" i="31" s="1"/>
  <c r="E42" i="31" l="1"/>
  <c r="E41" i="31" s="1"/>
  <c r="E34" i="31"/>
  <c r="D25" i="31"/>
  <c r="D9" i="31" s="1"/>
  <c r="E26" i="31"/>
  <c r="E25" i="31" s="1"/>
  <c r="E10" i="31" s="1"/>
  <c r="F25" i="31"/>
  <c r="F9" i="31" s="1"/>
  <c r="I36" i="31"/>
  <c r="I15" i="31"/>
  <c r="H9" i="31"/>
  <c r="H10" i="31"/>
  <c r="C9" i="31"/>
  <c r="C10" i="31"/>
  <c r="I13" i="31"/>
  <c r="G44" i="31"/>
  <c r="G27" i="31"/>
  <c r="D10" i="31"/>
  <c r="G37" i="31"/>
  <c r="I37" i="31" s="1"/>
  <c r="G17" i="31"/>
  <c r="I17" i="31" s="1"/>
  <c r="F10" i="31" l="1"/>
  <c r="E9" i="31"/>
  <c r="G14" i="31"/>
  <c r="G26" i="31"/>
  <c r="I27" i="31"/>
  <c r="I26" i="31" s="1"/>
  <c r="G34" i="31"/>
  <c r="I34" i="31" s="1"/>
  <c r="G42" i="31"/>
  <c r="G41" i="31" s="1"/>
  <c r="I44" i="31"/>
  <c r="I42" i="31" s="1"/>
  <c r="I41" i="31" s="1"/>
  <c r="I25" i="31" l="1"/>
  <c r="I14" i="31"/>
  <c r="I11" i="31" s="1"/>
  <c r="G11" i="31"/>
  <c r="G25" i="31"/>
  <c r="I10" i="31" l="1"/>
  <c r="I9" i="31"/>
  <c r="G10" i="31"/>
  <c r="G9" i="31"/>
</calcChain>
</file>

<file path=xl/sharedStrings.xml><?xml version="1.0" encoding="utf-8"?>
<sst xmlns="http://schemas.openxmlformats.org/spreadsheetml/2006/main" count="102" uniqueCount="100">
  <si>
    <t>2</t>
  </si>
  <si>
    <t>Наименование показателя</t>
  </si>
  <si>
    <t>налог на доходы физических лиц</t>
  </si>
  <si>
    <t>акцизы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</si>
  <si>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</si>
  <si>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</si>
  <si>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</si>
  <si>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</si>
  <si>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</si>
  <si>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</si>
  <si>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</si>
  <si>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</si>
  <si>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</si>
  <si>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</si>
  <si>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</si>
  <si>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в том числе:</t>
  </si>
  <si>
    <t>иные межбюджетные трансферты</t>
  </si>
  <si>
    <t>(тыс.рублей)</t>
  </si>
  <si>
    <t>Изменения в решение Думы города (+/-)</t>
  </si>
  <si>
    <t>государственная пошлина</t>
  </si>
  <si>
    <t>Приложение к пояснительной записке</t>
  </si>
  <si>
    <t>налоги на совокупный доход, в том числе: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</si>
  <si>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</si>
  <si>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</si>
  <si>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 налог </t>
  </si>
  <si>
    <t>налоги на имущество, в том числе:</t>
  </si>
  <si>
    <t>налог на имущество физических лиц</t>
  </si>
  <si>
    <t>земельный налог</t>
  </si>
  <si>
    <t>прочие безвозмездные  поступления от государственных (муниципальных) организаций в бюджеты городских округов</t>
  </si>
  <si>
    <t>прочие безвозмездные  поступления от негосударственных организаций в бюджеты городских округов</t>
  </si>
  <si>
    <t>транспортный налог</t>
  </si>
  <si>
    <t>Код бюджетной классификации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</si>
  <si>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</si>
  <si>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</si>
  <si>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</si>
  <si>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</si>
  <si>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</si>
  <si>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</si>
  <si>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</si>
  <si>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</si>
  <si>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</si>
  <si>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</si>
  <si>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</si>
  <si>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</si>
  <si>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</si>
  <si>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</si>
  <si>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</si>
  <si>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</si>
  <si>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</si>
  <si>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</si>
  <si>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</si>
  <si>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</si>
  <si>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</si>
  <si>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000 2 03 04099 04 0000 150</t>
  </si>
  <si>
    <t>000 2 04 04099 04 0000 150</t>
  </si>
  <si>
    <t>Всего доходов</t>
  </si>
  <si>
    <t>000 1 00 00000 00 0000 000</t>
  </si>
  <si>
    <t>Налоговые  и неналоговые доходы</t>
  </si>
  <si>
    <t>000 1 05 04000 02 0000 110</t>
  </si>
  <si>
    <t>налог, взимаемый в связи с применением патентной системы налогообложения</t>
  </si>
  <si>
    <t>000 1 05 03000 01 0000 110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</si>
  <si>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</si>
  <si>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</si>
  <si>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</si>
  <si>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</si>
  <si>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</si>
  <si>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доходы от использования имущества, находящегося в государственной и муниципальной собственности, в том числе:</t>
  </si>
  <si>
    <t>доходы от продажи материальных и нематериальных активов, в том числе:</t>
  </si>
  <si>
    <t xml:space="preserve"> 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</si>
  <si>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
</t>
  </si>
  <si>
    <t xml:space="preserve"> 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</si>
  <si>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</si>
  <si>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</si>
  <si>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</si>
  <si>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</si>
  <si>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</si>
  <si>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000 1 14 01000 00 0000 410</t>
  </si>
  <si>
    <t>доходы от продажи квартир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</si>
  <si>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</si>
  <si>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</si>
  <si>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</si>
  <si>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</si>
  <si>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</si>
  <si>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</si>
  <si>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000 1 09 00000 00 0000 000</t>
  </si>
  <si>
    <t>задолженность и перерасчеты по отмененным налогам, сборам и иным платежам</t>
  </si>
  <si>
    <t>000 2 07 04050 04 0000 150</t>
  </si>
  <si>
    <t>прочие безвозмездные  поступления в бюджеты городских округов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</si>
  <si>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</si>
  <si>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 городских округов</t>
  </si>
  <si>
    <t>Сведения о внесенных изменениях в решение об утверждении бюджета в 2025 году в части доходов</t>
  </si>
  <si>
    <t>Первоначально утверждено решением Думы города от 09.12.2024 №427</t>
  </si>
  <si>
    <t>Утверждено Решением Думы города  от 25.04.2025 №451</t>
  </si>
  <si>
    <t>Утверждено Решением Думы города  от 10.10.2025 №16</t>
  </si>
  <si>
    <t>Утверждено Решением Думы города  от 25.12.2025 №43</t>
  </si>
  <si>
    <t xml:space="preserve"> 000 1 11 03000 00 0000 120</t>
  </si>
  <si>
    <t>Проценты, полученные от предоставления бюджетных кредитов внутри страны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</si>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</sst>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7" formatCode="_(* #,##0.00_);_(* \(#,##0.00\);_(* &quot;-&quot;??_);_(@_)"/>
    <numFmt numFmtId="169" formatCode="* #,##0.00;* \-#,##0.00;* &quot;-&quot;??;@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164" fontId="11" fillId="0" borderId="0" applyFont="0" applyFill="0" applyBorder="0" applyAlignment="0" applyProtection="0"/>
    <xf numFmtId="0" fontId="3" fillId="0" borderId="0"/>
    <xf numFmtId="0" fontId="2" fillId="0" borderId="0"/>
    <xf numFmtId="0" fontId="11" fillId="0" borderId="0">
      <alignment wrapText="1"/>
    </xf>
    <xf numFmtId="49" fontId="11" fillId="0" borderId="4">
      <alignment horizontal="left" vertical="top" wrapText="1"/>
    </xf>
    <xf numFmtId="167" fontId="5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" fillId="0" borderId="0"/>
    <xf numFmtId="1" fontId="5" fillId="0" borderId="0">
      <alignment vertical="top" wrapText="1"/>
    </xf>
    <xf numFmtId="0" fontId="11" fillId="3" borderId="4">
      <alignment horizontal="left" vertical="top" wrapText="1"/>
    </xf>
    <xf numFmtId="0" fontId="17" fillId="0" borderId="0"/>
  </cellStyleXfs>
  <cellXfs count="44">
    <xf numFmtId="0" fontId="0" fillId="0" borderId="0" xfId="0"/>
    <xf numFmtId="0" fontId="7" fillId="2" borderId="0" xfId="56" applyFont="1" applyFill="1">
      <alignment wrapText="1"/>
    </xf>
    <xf numFmtId="0" fontId="7" fillId="2" borderId="1" xfId="56" applyFont="1" applyFill="1" applyBorder="1" applyAlignment="1">
      <alignment horizontal="center" vertical="center" wrapText="1"/>
    </xf>
    <xf numFmtId="0" fontId="7" fillId="2" borderId="1" xfId="56" applyFont="1" applyFill="1" applyBorder="1">
      <alignment wrapText="1"/>
    </xf>
    <xf numFmtId="49" fontId="8" fillId="2" borderId="3" xfId="56" applyNumberFormat="1" applyFont="1" applyFill="1" applyBorder="1" applyAlignment="1">
      <alignment horizontal="left" vertical="center" wrapText="1"/>
    </xf>
    <xf numFmtId="0" fontId="8" fillId="2" borderId="1" xfId="56" applyFont="1" applyFill="1" applyBorder="1" applyAlignment="1">
      <alignment horizontal="left" wrapText="1"/>
    </xf>
    <xf numFmtId="0" fontId="8" fillId="2" borderId="1" xfId="56" applyFont="1" applyFill="1" applyBorder="1" applyAlignment="1">
      <alignment horizontal="left" vertical="top" wrapText="1"/>
    </xf>
    <xf numFmtId="0" fontId="7" fillId="2" borderId="1" xfId="56" applyFont="1" applyFill="1" applyBorder="1" applyAlignment="1">
      <alignment horizontal="left" vertical="top" wrapText="1"/>
    </xf>
    <xf numFmtId="0" fontId="8" fillId="2" borderId="1" xfId="56" applyFont="1" applyFill="1" applyBorder="1" applyAlignment="1">
      <alignment vertical="top" wrapText="1"/>
    </xf>
    <xf numFmtId="0" fontId="7" fillId="2" borderId="1" xfId="56" applyFont="1" applyFill="1" applyBorder="1" applyAlignment="1">
      <alignment vertical="top" wrapText="1"/>
    </xf>
    <xf numFmtId="0" fontId="7" fillId="2" borderId="1" xfId="56" applyFont="1" applyFill="1" applyBorder="1" applyAlignment="1">
      <alignment horizontal="right" vertical="top" wrapText="1"/>
    </xf>
    <xf numFmtId="0" fontId="12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wrapText="1"/>
    </xf>
    <xf numFmtId="0" fontId="0" fillId="2" borderId="0" xfId="0" applyFill="1" applyAlignment="1">
      <alignment wrapText="1"/>
    </xf>
    <xf numFmtId="0" fontId="12" fillId="2" borderId="0" xfId="0" applyFont="1" applyFill="1" applyAlignment="1">
      <alignment horizontal="center" vertical="center"/>
    </xf>
    <xf numFmtId="49" fontId="7" fillId="2" borderId="3" xfId="56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left" vertical="center"/>
    </xf>
    <xf numFmtId="0" fontId="14" fillId="2" borderId="1" xfId="56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left" vertical="center"/>
    </xf>
    <xf numFmtId="1" fontId="14" fillId="2" borderId="1" xfId="6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7" fillId="2" borderId="1" xfId="56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8" fillId="2" borderId="1" xfId="56" applyFont="1" applyFill="1" applyBorder="1" applyAlignment="1">
      <alignment horizontal="justify" vertical="top" wrapText="1"/>
    </xf>
    <xf numFmtId="0" fontId="9" fillId="2" borderId="4" xfId="62" applyFont="1" applyFill="1" applyAlignment="1">
      <alignment horizontal="justify" vertical="top" wrapText="1"/>
    </xf>
    <xf numFmtId="1" fontId="9" fillId="2" borderId="1" xfId="61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justify" wrapText="1"/>
    </xf>
    <xf numFmtId="49" fontId="7" fillId="2" borderId="1" xfId="0" applyNumberFormat="1" applyFont="1" applyFill="1" applyBorder="1" applyAlignment="1">
      <alignment horizontal="justify" vertical="top" wrapText="1"/>
    </xf>
    <xf numFmtId="165" fontId="8" fillId="2" borderId="1" xfId="53" applyNumberFormat="1" applyFont="1" applyFill="1" applyBorder="1" applyAlignment="1">
      <alignment horizontal="center" vertical="center" wrapText="1"/>
    </xf>
    <xf numFmtId="165" fontId="7" fillId="2" borderId="1" xfId="58" applyNumberFormat="1" applyFont="1" applyFill="1" applyBorder="1" applyAlignment="1">
      <alignment horizontal="center" vertical="center" wrapText="1"/>
    </xf>
    <xf numFmtId="165" fontId="7" fillId="2" borderId="1" xfId="5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7" fillId="2" borderId="0" xfId="56" applyFont="1" applyFill="1" applyAlignment="1">
      <alignment horizontal="right" wrapText="1"/>
    </xf>
    <xf numFmtId="0" fontId="7" fillId="2" borderId="0" xfId="56" applyFont="1" applyFill="1" applyAlignment="1">
      <alignment horizontal="center" wrapText="1"/>
    </xf>
    <xf numFmtId="0" fontId="7" fillId="2" borderId="2" xfId="56" applyFont="1" applyFill="1" applyBorder="1" applyAlignment="1">
      <alignment horizontal="center" vertical="center" wrapText="1"/>
    </xf>
    <xf numFmtId="0" fontId="7" fillId="2" borderId="3" xfId="56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2" xfId="56" applyNumberFormat="1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</cellXfs>
  <cellStyles count="64">
    <cellStyle name="Normal" xfId="52" xr:uid="{00000000-0005-0000-0000-000000000000}"/>
    <cellStyle name="Обычный" xfId="0" builtinId="0"/>
    <cellStyle name="Обычный 10" xfId="1" xr:uid="{00000000-0005-0000-0000-000002000000}"/>
    <cellStyle name="Обычный 11" xfId="2" xr:uid="{00000000-0005-0000-0000-000003000000}"/>
    <cellStyle name="Обычный 12" xfId="3" xr:uid="{00000000-0005-0000-0000-000004000000}"/>
    <cellStyle name="Обычный 13" xfId="4" xr:uid="{00000000-0005-0000-0000-000005000000}"/>
    <cellStyle name="Обычный 14" xfId="5" xr:uid="{00000000-0005-0000-0000-000006000000}"/>
    <cellStyle name="Обычный 15" xfId="6" xr:uid="{00000000-0005-0000-0000-000007000000}"/>
    <cellStyle name="Обычный 16" xfId="7" xr:uid="{00000000-0005-0000-0000-000008000000}"/>
    <cellStyle name="Обычный 17" xfId="8" xr:uid="{00000000-0005-0000-0000-000009000000}"/>
    <cellStyle name="Обычный 18" xfId="30" xr:uid="{00000000-0005-0000-0000-00000A000000}"/>
    <cellStyle name="Обычный 19" xfId="54" xr:uid="{00000000-0005-0000-0000-00000B000000}"/>
    <cellStyle name="Обычный 2" xfId="9" xr:uid="{00000000-0005-0000-0000-00000C000000}"/>
    <cellStyle name="Обычный 2 10" xfId="25" xr:uid="{00000000-0005-0000-0000-00000D000000}"/>
    <cellStyle name="Обычный 2 11" xfId="26" xr:uid="{00000000-0005-0000-0000-00000E000000}"/>
    <cellStyle name="Обычный 2 12" xfId="27" xr:uid="{00000000-0005-0000-0000-00000F000000}"/>
    <cellStyle name="Обычный 2 13" xfId="28" xr:uid="{00000000-0005-0000-0000-000010000000}"/>
    <cellStyle name="Обычный 2 14" xfId="29" xr:uid="{00000000-0005-0000-0000-000011000000}"/>
    <cellStyle name="Обычный 2 15" xfId="31" xr:uid="{00000000-0005-0000-0000-000012000000}"/>
    <cellStyle name="Обычный 2 16" xfId="32" xr:uid="{00000000-0005-0000-0000-000013000000}"/>
    <cellStyle name="Обычный 2 17" xfId="33" xr:uid="{00000000-0005-0000-0000-000014000000}"/>
    <cellStyle name="Обычный 2 18" xfId="34" xr:uid="{00000000-0005-0000-0000-000015000000}"/>
    <cellStyle name="Обычный 2 19" xfId="35" xr:uid="{00000000-0005-0000-0000-000016000000}"/>
    <cellStyle name="Обычный 2 2" xfId="17" xr:uid="{00000000-0005-0000-0000-000017000000}"/>
    <cellStyle name="Обычный 2 20" xfId="36" xr:uid="{00000000-0005-0000-0000-000018000000}"/>
    <cellStyle name="Обычный 2 21" xfId="37" xr:uid="{00000000-0005-0000-0000-000019000000}"/>
    <cellStyle name="Обычный 2 22" xfId="38" xr:uid="{00000000-0005-0000-0000-00001A000000}"/>
    <cellStyle name="Обычный 2 23" xfId="39" xr:uid="{00000000-0005-0000-0000-00001B000000}"/>
    <cellStyle name="Обычный 2 24" xfId="40" xr:uid="{00000000-0005-0000-0000-00001C000000}"/>
    <cellStyle name="Обычный 2 25" xfId="41" xr:uid="{00000000-0005-0000-0000-00001D000000}"/>
    <cellStyle name="Обычный 2 26" xfId="42" xr:uid="{00000000-0005-0000-0000-00001E000000}"/>
    <cellStyle name="Обычный 2 27" xfId="43" xr:uid="{00000000-0005-0000-0000-00001F000000}"/>
    <cellStyle name="Обычный 2 28" xfId="44" xr:uid="{00000000-0005-0000-0000-000020000000}"/>
    <cellStyle name="Обычный 2 29" xfId="45" xr:uid="{00000000-0005-0000-0000-000021000000}"/>
    <cellStyle name="Обычный 2 3" xfId="18" xr:uid="{00000000-0005-0000-0000-000022000000}"/>
    <cellStyle name="Обычный 2 30" xfId="46" xr:uid="{00000000-0005-0000-0000-000023000000}"/>
    <cellStyle name="Обычный 2 31" xfId="47" xr:uid="{00000000-0005-0000-0000-000024000000}"/>
    <cellStyle name="Обычный 2 32" xfId="48" xr:uid="{00000000-0005-0000-0000-000025000000}"/>
    <cellStyle name="Обычный 2 33" xfId="49" xr:uid="{00000000-0005-0000-0000-000026000000}"/>
    <cellStyle name="Обычный 2 34" xfId="50" xr:uid="{00000000-0005-0000-0000-000027000000}"/>
    <cellStyle name="Обычный 2 35" xfId="51" xr:uid="{00000000-0005-0000-0000-000028000000}"/>
    <cellStyle name="Обычный 2 4" xfId="19" xr:uid="{00000000-0005-0000-0000-000029000000}"/>
    <cellStyle name="Обычный 2 5" xfId="20" xr:uid="{00000000-0005-0000-0000-00002A000000}"/>
    <cellStyle name="Обычный 2 6" xfId="21" xr:uid="{00000000-0005-0000-0000-00002B000000}"/>
    <cellStyle name="Обычный 2 7" xfId="22" xr:uid="{00000000-0005-0000-0000-00002C000000}"/>
    <cellStyle name="Обычный 2 8" xfId="23" xr:uid="{00000000-0005-0000-0000-00002D000000}"/>
    <cellStyle name="Обычный 2 9" xfId="24" xr:uid="{00000000-0005-0000-0000-00002E000000}"/>
    <cellStyle name="Обычный 20" xfId="55" xr:uid="{00000000-0005-0000-0000-00002F000000}"/>
    <cellStyle name="Обычный 21" xfId="56" xr:uid="{00000000-0005-0000-0000-000030000000}"/>
    <cellStyle name="Обычный 22" xfId="60" xr:uid="{00000000-0005-0000-0000-000031000000}"/>
    <cellStyle name="Обычный 23" xfId="63" xr:uid="{00000000-0005-0000-0000-000032000000}"/>
    <cellStyle name="Обычный 3" xfId="10" xr:uid="{00000000-0005-0000-0000-000033000000}"/>
    <cellStyle name="Обычный 4" xfId="11" xr:uid="{00000000-0005-0000-0000-000034000000}"/>
    <cellStyle name="Обычный 5" xfId="12" xr:uid="{00000000-0005-0000-0000-000035000000}"/>
    <cellStyle name="Обычный 6" xfId="13" xr:uid="{00000000-0005-0000-0000-000036000000}"/>
    <cellStyle name="Обычный 7" xfId="14" xr:uid="{00000000-0005-0000-0000-000037000000}"/>
    <cellStyle name="Обычный 8" xfId="15" xr:uid="{00000000-0005-0000-0000-000038000000}"/>
    <cellStyle name="Обычный 9" xfId="16" xr:uid="{00000000-0005-0000-0000-000039000000}"/>
    <cellStyle name="Обычный_Лист1" xfId="61" xr:uid="{00000000-0005-0000-0000-00003A000000}"/>
    <cellStyle name="Свойства элементов измерения [печать]" xfId="57" xr:uid="{00000000-0005-0000-0000-00003B000000}"/>
    <cellStyle name="Финансовый" xfId="53" builtinId="3"/>
    <cellStyle name="Финансовый 2" xfId="59" xr:uid="{00000000-0005-0000-0000-00003D000000}"/>
    <cellStyle name="Финансовый_Лист1" xfId="58" xr:uid="{00000000-0005-0000-0000-00003E000000}"/>
    <cellStyle name="Элементы осей" xfId="62" xr:uid="{00000000-0005-0000-0000-00003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E8" sqref="E8"/>
    </sheetView>
  </sheetViews>
  <sheetFormatPr defaultColWidth="8.81640625" defaultRowHeight="13" x14ac:dyDescent="0.3"/>
  <cols>
    <col min="1" max="1" width="21.26953125" style="1" customWidth="1"/>
    <col min="2" max="2" width="48.81640625" style="1" customWidth="1"/>
    <col min="3" max="3" width="16.7265625" style="1" customWidth="1"/>
    <col min="4" max="4" width="15" style="1" customWidth="1"/>
    <col min="5" max="5" width="19" style="1" customWidth="1"/>
    <col min="6" max="6" width="13.81640625" style="1" customWidth="1"/>
    <col min="7" max="7" width="17.26953125" style="1" customWidth="1"/>
    <col min="8" max="8" width="15.453125" style="1" customWidth="1"/>
    <col min="9" max="9" width="17.26953125" style="1" customWidth="1"/>
    <col min="10" max="10" width="14.7265625" style="1" customWidth="1"/>
    <col min="11" max="11" width="17" style="1" customWidth="1"/>
    <col min="12" max="12" width="15.453125" style="1" customWidth="1"/>
    <col min="13" max="13" width="7.26953125" style="1" customWidth="1"/>
    <col min="14" max="14" width="15.453125" style="1" hidden="1" customWidth="1"/>
    <col min="15" max="15" width="14.7265625" style="1" hidden="1" customWidth="1"/>
    <col min="16" max="16384" width="8.81640625" style="1"/>
  </cols>
  <sheetData>
    <row r="1" spans="1:15" ht="12.75" customHeight="1" x14ac:dyDescent="0.3">
      <c r="H1" s="35" t="s">
        <v>20</v>
      </c>
      <c r="I1" s="35"/>
      <c r="J1" s="13"/>
    </row>
    <row r="2" spans="1:15" ht="18.75" customHeight="1" x14ac:dyDescent="0.3">
      <c r="B2" s="34"/>
      <c r="C2" s="34"/>
    </row>
    <row r="3" spans="1:15" ht="14" x14ac:dyDescent="0.3">
      <c r="A3" s="43" t="s">
        <v>90</v>
      </c>
      <c r="B3" s="43"/>
      <c r="C3" s="43"/>
      <c r="D3" s="43"/>
      <c r="E3" s="43"/>
      <c r="F3" s="43"/>
      <c r="G3" s="43"/>
      <c r="H3" s="43"/>
      <c r="I3" s="43"/>
      <c r="J3" s="33"/>
      <c r="K3" s="33"/>
      <c r="L3" s="33"/>
      <c r="M3" s="33"/>
      <c r="N3" s="33"/>
      <c r="O3" s="33"/>
    </row>
    <row r="4" spans="1:15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6.5" customHeight="1" x14ac:dyDescent="0.3">
      <c r="B5" s="11"/>
      <c r="C5" s="11"/>
      <c r="D5" s="11"/>
      <c r="E5" s="11"/>
      <c r="F5" s="11"/>
      <c r="G5" s="11"/>
      <c r="H5" s="11"/>
      <c r="I5" s="12" t="s">
        <v>17</v>
      </c>
      <c r="J5" s="14"/>
    </row>
    <row r="6" spans="1:15" ht="12.75" customHeight="1" x14ac:dyDescent="0.3">
      <c r="A6" s="36" t="s">
        <v>31</v>
      </c>
      <c r="B6" s="39" t="s">
        <v>1</v>
      </c>
      <c r="C6" s="41" t="s">
        <v>91</v>
      </c>
      <c r="D6" s="41" t="s">
        <v>18</v>
      </c>
      <c r="E6" s="38" t="s">
        <v>92</v>
      </c>
      <c r="F6" s="41" t="s">
        <v>18</v>
      </c>
      <c r="G6" s="38" t="s">
        <v>93</v>
      </c>
      <c r="H6" s="41" t="s">
        <v>18</v>
      </c>
      <c r="I6" s="38" t="s">
        <v>94</v>
      </c>
    </row>
    <row r="7" spans="1:15" ht="49.5" customHeight="1" x14ac:dyDescent="0.3">
      <c r="A7" s="37"/>
      <c r="B7" s="40"/>
      <c r="C7" s="42"/>
      <c r="D7" s="42"/>
      <c r="E7" s="38"/>
      <c r="F7" s="42"/>
      <c r="G7" s="38"/>
      <c r="H7" s="42"/>
      <c r="I7" s="38"/>
    </row>
    <row r="8" spans="1:15" ht="14.25" customHeight="1" x14ac:dyDescent="0.3">
      <c r="A8" s="2">
        <v>1</v>
      </c>
      <c r="B8" s="15" t="s">
        <v>0</v>
      </c>
      <c r="C8" s="15" t="s">
        <v>7</v>
      </c>
      <c r="D8" s="15" t="s">
        <v>8</v>
      </c>
      <c r="E8" s="15" t="s">
        <v>9</v>
      </c>
      <c r="F8" s="15" t="s">
        <v>10</v>
      </c>
      <c r="G8" s="15" t="s">
        <v>97</v>
      </c>
      <c r="H8" s="15" t="s">
        <v>98</v>
      </c>
      <c r="I8" s="15" t="s">
        <v>99</v>
      </c>
    </row>
    <row r="9" spans="1:15" x14ac:dyDescent="0.3">
      <c r="A9" s="3"/>
      <c r="B9" s="4" t="s">
        <v>55</v>
      </c>
      <c r="C9" s="30">
        <f t="shared" ref="C9:I9" si="0">C11+C25+C41</f>
        <v>7139402.9000000004</v>
      </c>
      <c r="D9" s="30">
        <f t="shared" si="0"/>
        <v>140525.29999999999</v>
      </c>
      <c r="E9" s="30">
        <f t="shared" si="0"/>
        <v>7279928.2000000002</v>
      </c>
      <c r="F9" s="30">
        <f t="shared" si="0"/>
        <v>1058438.7</v>
      </c>
      <c r="G9" s="30">
        <f t="shared" si="0"/>
        <v>8338366.9000000004</v>
      </c>
      <c r="H9" s="30">
        <f t="shared" si="0"/>
        <v>16324.5</v>
      </c>
      <c r="I9" s="30">
        <f t="shared" si="0"/>
        <v>8354691.4000000004</v>
      </c>
    </row>
    <row r="10" spans="1:15" x14ac:dyDescent="0.3">
      <c r="A10" s="16" t="s">
        <v>56</v>
      </c>
      <c r="B10" s="5" t="s">
        <v>57</v>
      </c>
      <c r="C10" s="30">
        <f>C11+C25</f>
        <v>2079677.7</v>
      </c>
      <c r="D10" s="30">
        <f t="shared" ref="D10:I10" si="1">D11+D25</f>
        <v>27607</v>
      </c>
      <c r="E10" s="30">
        <f t="shared" si="1"/>
        <v>2107284.7000000002</v>
      </c>
      <c r="F10" s="30">
        <f t="shared" si="1"/>
        <v>303093.40000000002</v>
      </c>
      <c r="G10" s="30">
        <f t="shared" si="1"/>
        <v>2410378.1</v>
      </c>
      <c r="H10" s="30">
        <f t="shared" si="1"/>
        <v>19737.900000000001</v>
      </c>
      <c r="I10" s="30">
        <f t="shared" si="1"/>
        <v>2430116</v>
      </c>
    </row>
    <row r="11" spans="1:15" x14ac:dyDescent="0.3">
      <c r="A11" s="17"/>
      <c r="B11" s="6" t="s">
        <v>11</v>
      </c>
      <c r="C11" s="30">
        <f t="shared" ref="C11:I11" si="2">C12+C13+C14+C19+C23</f>
        <v>1808184.6</v>
      </c>
      <c r="D11" s="30">
        <f t="shared" si="2"/>
        <v>10000</v>
      </c>
      <c r="E11" s="30">
        <f t="shared" si="2"/>
        <v>1818184.6</v>
      </c>
      <c r="F11" s="30">
        <f t="shared" si="2"/>
        <v>272835.3</v>
      </c>
      <c r="G11" s="30">
        <f t="shared" si="2"/>
        <v>2091019.9</v>
      </c>
      <c r="H11" s="30">
        <f t="shared" si="2"/>
        <v>18371.5</v>
      </c>
      <c r="I11" s="30">
        <f t="shared" si="2"/>
        <v>2109391.4</v>
      </c>
    </row>
    <row r="12" spans="1:15" ht="15" customHeight="1" x14ac:dyDescent="0.3">
      <c r="A12" s="18" t="s">
        <v>32</v>
      </c>
      <c r="B12" s="7" t="s">
        <v>2</v>
      </c>
      <c r="C12" s="31">
        <v>1455079.6</v>
      </c>
      <c r="D12" s="32">
        <v>0</v>
      </c>
      <c r="E12" s="31">
        <f t="shared" ref="E12:G40" si="3">C12+D12</f>
        <v>1455079.6</v>
      </c>
      <c r="F12" s="32">
        <v>212835.3</v>
      </c>
      <c r="G12" s="31">
        <f>E12+F12</f>
        <v>1667914.9</v>
      </c>
      <c r="H12" s="32">
        <v>10283.9</v>
      </c>
      <c r="I12" s="31">
        <f>G12+H12</f>
        <v>1678198.8</v>
      </c>
    </row>
    <row r="13" spans="1:15" ht="14.25" customHeight="1" x14ac:dyDescent="0.3">
      <c r="A13" s="18" t="s">
        <v>33</v>
      </c>
      <c r="B13" s="7" t="s">
        <v>3</v>
      </c>
      <c r="C13" s="31">
        <v>19936</v>
      </c>
      <c r="D13" s="32">
        <v>0</v>
      </c>
      <c r="E13" s="31">
        <f t="shared" si="3"/>
        <v>19936</v>
      </c>
      <c r="F13" s="32">
        <v>0</v>
      </c>
      <c r="G13" s="31">
        <f t="shared" si="3"/>
        <v>19936</v>
      </c>
      <c r="H13" s="32">
        <v>1000</v>
      </c>
      <c r="I13" s="31">
        <f t="shared" ref="I13:I23" si="4">G13+H13</f>
        <v>20936</v>
      </c>
    </row>
    <row r="14" spans="1:15" ht="14.25" customHeight="1" x14ac:dyDescent="0.3">
      <c r="A14" s="18" t="s">
        <v>34</v>
      </c>
      <c r="B14" s="7" t="s">
        <v>21</v>
      </c>
      <c r="C14" s="32">
        <f>SUM(C15:C18)</f>
        <v>220877</v>
      </c>
      <c r="D14" s="32">
        <f>SUM(D15:D18)</f>
        <v>0</v>
      </c>
      <c r="E14" s="32">
        <f t="shared" ref="E14:G14" si="5">SUM(E15:E18)</f>
        <v>220877</v>
      </c>
      <c r="F14" s="32">
        <f t="shared" si="5"/>
        <v>50000</v>
      </c>
      <c r="G14" s="32">
        <f t="shared" si="5"/>
        <v>270877</v>
      </c>
      <c r="H14" s="31">
        <f>H15+H16+H17+H18</f>
        <v>-9412.4</v>
      </c>
      <c r="I14" s="31">
        <f t="shared" si="4"/>
        <v>261464.6</v>
      </c>
    </row>
    <row r="15" spans="1:15" ht="26.25" customHeight="1" x14ac:dyDescent="0.3">
      <c r="A15" s="18" t="s">
        <v>35</v>
      </c>
      <c r="B15" s="21" t="s">
        <v>22</v>
      </c>
      <c r="C15" s="32">
        <v>212400</v>
      </c>
      <c r="D15" s="32">
        <v>0</v>
      </c>
      <c r="E15" s="31">
        <f t="shared" si="3"/>
        <v>212400</v>
      </c>
      <c r="F15" s="32">
        <v>50000</v>
      </c>
      <c r="G15" s="31">
        <f t="shared" si="3"/>
        <v>262400</v>
      </c>
      <c r="H15" s="32">
        <v>-7000</v>
      </c>
      <c r="I15" s="31">
        <f t="shared" si="4"/>
        <v>255400</v>
      </c>
    </row>
    <row r="16" spans="1:15" ht="26" x14ac:dyDescent="0.3">
      <c r="A16" s="18" t="s">
        <v>36</v>
      </c>
      <c r="B16" s="21" t="s">
        <v>23</v>
      </c>
      <c r="C16" s="32">
        <v>0</v>
      </c>
      <c r="D16" s="32">
        <v>0</v>
      </c>
      <c r="E16" s="31">
        <f t="shared" si="3"/>
        <v>0</v>
      </c>
      <c r="F16" s="32">
        <v>0</v>
      </c>
      <c r="G16" s="31">
        <f t="shared" si="3"/>
        <v>0</v>
      </c>
      <c r="H16" s="32">
        <v>58</v>
      </c>
      <c r="I16" s="31">
        <f t="shared" si="4"/>
        <v>58</v>
      </c>
    </row>
    <row r="17" spans="1:9" x14ac:dyDescent="0.3">
      <c r="A17" s="18" t="s">
        <v>60</v>
      </c>
      <c r="B17" s="21" t="s">
        <v>24</v>
      </c>
      <c r="C17" s="32">
        <v>0</v>
      </c>
      <c r="D17" s="32">
        <v>0</v>
      </c>
      <c r="E17" s="31">
        <f t="shared" si="3"/>
        <v>0</v>
      </c>
      <c r="F17" s="32">
        <v>0</v>
      </c>
      <c r="G17" s="31">
        <f t="shared" si="3"/>
        <v>0</v>
      </c>
      <c r="H17" s="32">
        <v>6.6</v>
      </c>
      <c r="I17" s="31">
        <f t="shared" si="4"/>
        <v>6.6</v>
      </c>
    </row>
    <row r="18" spans="1:9" ht="27" customHeight="1" x14ac:dyDescent="0.3">
      <c r="A18" s="18" t="s">
        <v>58</v>
      </c>
      <c r="B18" s="21" t="s">
        <v>59</v>
      </c>
      <c r="C18" s="32">
        <v>8477</v>
      </c>
      <c r="D18" s="32">
        <v>0</v>
      </c>
      <c r="E18" s="31">
        <f t="shared" si="3"/>
        <v>8477</v>
      </c>
      <c r="F18" s="32">
        <v>0</v>
      </c>
      <c r="G18" s="31">
        <f t="shared" si="3"/>
        <v>8477</v>
      </c>
      <c r="H18" s="32">
        <v>-2477</v>
      </c>
      <c r="I18" s="31">
        <f t="shared" si="4"/>
        <v>6000</v>
      </c>
    </row>
    <row r="19" spans="1:9" x14ac:dyDescent="0.3">
      <c r="A19" s="18" t="s">
        <v>37</v>
      </c>
      <c r="B19" s="22" t="s">
        <v>25</v>
      </c>
      <c r="C19" s="32">
        <f>SUM(C20:C22)</f>
        <v>99898</v>
      </c>
      <c r="D19" s="32">
        <v>0</v>
      </c>
      <c r="E19" s="31">
        <f t="shared" si="3"/>
        <v>99898</v>
      </c>
      <c r="F19" s="32">
        <v>0</v>
      </c>
      <c r="G19" s="31">
        <f t="shared" si="3"/>
        <v>99898</v>
      </c>
      <c r="H19" s="32">
        <f>H20+H21+H22</f>
        <v>13500</v>
      </c>
      <c r="I19" s="31">
        <f t="shared" si="4"/>
        <v>113398</v>
      </c>
    </row>
    <row r="20" spans="1:9" ht="15.75" customHeight="1" x14ac:dyDescent="0.3">
      <c r="A20" s="18" t="s">
        <v>38</v>
      </c>
      <c r="B20" s="21" t="s">
        <v>26</v>
      </c>
      <c r="C20" s="32">
        <v>42000</v>
      </c>
      <c r="D20" s="32">
        <v>0</v>
      </c>
      <c r="E20" s="31">
        <f t="shared" si="3"/>
        <v>42000</v>
      </c>
      <c r="F20" s="32">
        <v>0</v>
      </c>
      <c r="G20" s="31">
        <f t="shared" si="3"/>
        <v>42000</v>
      </c>
      <c r="H20" s="32">
        <v>7000</v>
      </c>
      <c r="I20" s="31">
        <f t="shared" si="4"/>
        <v>49000</v>
      </c>
    </row>
    <row r="21" spans="1:9" ht="16.5" customHeight="1" x14ac:dyDescent="0.3">
      <c r="A21" s="18" t="s">
        <v>61</v>
      </c>
      <c r="B21" s="21" t="s">
        <v>30</v>
      </c>
      <c r="C21" s="32">
        <v>29500</v>
      </c>
      <c r="D21" s="32">
        <v>0</v>
      </c>
      <c r="E21" s="31">
        <f t="shared" si="3"/>
        <v>29500</v>
      </c>
      <c r="F21" s="32">
        <v>0</v>
      </c>
      <c r="G21" s="31">
        <f t="shared" si="3"/>
        <v>29500</v>
      </c>
      <c r="H21" s="32">
        <v>0</v>
      </c>
      <c r="I21" s="31">
        <f t="shared" si="4"/>
        <v>29500</v>
      </c>
    </row>
    <row r="22" spans="1:9" ht="16.5" customHeight="1" x14ac:dyDescent="0.3">
      <c r="A22" s="18" t="s">
        <v>39</v>
      </c>
      <c r="B22" s="21" t="s">
        <v>27</v>
      </c>
      <c r="C22" s="32">
        <v>28398</v>
      </c>
      <c r="D22" s="32">
        <v>0</v>
      </c>
      <c r="E22" s="31">
        <f t="shared" si="3"/>
        <v>28398</v>
      </c>
      <c r="F22" s="32">
        <v>0</v>
      </c>
      <c r="G22" s="31">
        <f t="shared" si="3"/>
        <v>28398</v>
      </c>
      <c r="H22" s="32">
        <v>6500</v>
      </c>
      <c r="I22" s="31">
        <f t="shared" si="4"/>
        <v>34898</v>
      </c>
    </row>
    <row r="23" spans="1:9" ht="16.5" customHeight="1" x14ac:dyDescent="0.3">
      <c r="A23" s="18" t="s">
        <v>40</v>
      </c>
      <c r="B23" s="22" t="s">
        <v>19</v>
      </c>
      <c r="C23" s="32">
        <v>12394</v>
      </c>
      <c r="D23" s="32">
        <v>10000</v>
      </c>
      <c r="E23" s="31">
        <f t="shared" si="3"/>
        <v>22394</v>
      </c>
      <c r="F23" s="32">
        <v>10000</v>
      </c>
      <c r="G23" s="31">
        <f t="shared" si="3"/>
        <v>32394</v>
      </c>
      <c r="H23" s="32">
        <v>3000</v>
      </c>
      <c r="I23" s="31">
        <f t="shared" si="4"/>
        <v>35394</v>
      </c>
    </row>
    <row r="24" spans="1:9" ht="27" customHeight="1" x14ac:dyDescent="0.3">
      <c r="A24" s="18" t="s">
        <v>84</v>
      </c>
      <c r="B24" s="23" t="s">
        <v>85</v>
      </c>
      <c r="C24" s="32">
        <v>0</v>
      </c>
      <c r="D24" s="32">
        <v>0</v>
      </c>
      <c r="E24" s="31">
        <v>0</v>
      </c>
      <c r="F24" s="32">
        <v>0</v>
      </c>
      <c r="G24" s="31">
        <v>0</v>
      </c>
      <c r="H24" s="32">
        <v>0</v>
      </c>
      <c r="I24" s="31">
        <v>0</v>
      </c>
    </row>
    <row r="25" spans="1:9" ht="13.5" customHeight="1" x14ac:dyDescent="0.3">
      <c r="A25" s="17"/>
      <c r="B25" s="24" t="s">
        <v>12</v>
      </c>
      <c r="C25" s="30">
        <f t="shared" ref="C25:I25" si="6">C26+C32+C33+C34+C39+C40</f>
        <v>271493.09999999998</v>
      </c>
      <c r="D25" s="30">
        <f t="shared" si="6"/>
        <v>17607</v>
      </c>
      <c r="E25" s="30">
        <f t="shared" si="6"/>
        <v>289100.09999999998</v>
      </c>
      <c r="F25" s="30">
        <f t="shared" si="6"/>
        <v>30258.1</v>
      </c>
      <c r="G25" s="30">
        <f t="shared" si="6"/>
        <v>319358.2</v>
      </c>
      <c r="H25" s="30">
        <f t="shared" si="6"/>
        <v>1366.4</v>
      </c>
      <c r="I25" s="30">
        <f t="shared" si="6"/>
        <v>320724.59999999998</v>
      </c>
    </row>
    <row r="26" spans="1:9" ht="39.75" customHeight="1" x14ac:dyDescent="0.3">
      <c r="A26" s="18" t="s">
        <v>41</v>
      </c>
      <c r="B26" s="22" t="s">
        <v>66</v>
      </c>
      <c r="C26" s="32">
        <f>C27+C28+C29+C30+C31</f>
        <v>158592.20000000001</v>
      </c>
      <c r="D26" s="32">
        <f t="shared" ref="D26:I26" si="7">D27+D28+D29+D30+D31</f>
        <v>2456</v>
      </c>
      <c r="E26" s="32">
        <f t="shared" si="7"/>
        <v>161048.20000000001</v>
      </c>
      <c r="F26" s="32">
        <f t="shared" si="7"/>
        <v>19332</v>
      </c>
      <c r="G26" s="32">
        <f t="shared" si="7"/>
        <v>180380.2</v>
      </c>
      <c r="H26" s="32">
        <f t="shared" si="7"/>
        <v>-9679.4</v>
      </c>
      <c r="I26" s="32">
        <f t="shared" si="7"/>
        <v>170700.79999999999</v>
      </c>
    </row>
    <row r="27" spans="1:9" ht="64.5" customHeight="1" x14ac:dyDescent="0.3">
      <c r="A27" s="19" t="s">
        <v>68</v>
      </c>
      <c r="B27" s="25" t="s">
        <v>69</v>
      </c>
      <c r="C27" s="32">
        <v>0</v>
      </c>
      <c r="D27" s="32">
        <v>0</v>
      </c>
      <c r="E27" s="32">
        <f>C27+D27</f>
        <v>0</v>
      </c>
      <c r="F27" s="32">
        <v>0</v>
      </c>
      <c r="G27" s="31">
        <f t="shared" si="3"/>
        <v>0</v>
      </c>
      <c r="H27" s="32">
        <v>0</v>
      </c>
      <c r="I27" s="31">
        <f t="shared" ref="I27:I40" si="8">G27+H27</f>
        <v>0</v>
      </c>
    </row>
    <row r="28" spans="1:9" ht="26" x14ac:dyDescent="0.3">
      <c r="A28" s="19" t="s">
        <v>95</v>
      </c>
      <c r="B28" s="26" t="s">
        <v>96</v>
      </c>
      <c r="C28" s="32">
        <v>0</v>
      </c>
      <c r="D28" s="32">
        <v>0</v>
      </c>
      <c r="E28" s="32">
        <f>C28+D28</f>
        <v>0</v>
      </c>
      <c r="F28" s="32">
        <v>0</v>
      </c>
      <c r="G28" s="31">
        <f t="shared" si="3"/>
        <v>0</v>
      </c>
      <c r="H28" s="32">
        <v>5.0999999999999996</v>
      </c>
      <c r="I28" s="31">
        <f t="shared" si="8"/>
        <v>5.0999999999999996</v>
      </c>
    </row>
    <row r="29" spans="1:9" ht="78" customHeight="1" x14ac:dyDescent="0.3">
      <c r="A29" s="19" t="s">
        <v>70</v>
      </c>
      <c r="B29" s="26" t="s">
        <v>71</v>
      </c>
      <c r="C29" s="32">
        <v>144225</v>
      </c>
      <c r="D29" s="32">
        <v>1056</v>
      </c>
      <c r="E29" s="32">
        <f t="shared" ref="E29:E33" si="9">C29+D29</f>
        <v>145281</v>
      </c>
      <c r="F29" s="32">
        <v>18027</v>
      </c>
      <c r="G29" s="31">
        <f t="shared" si="3"/>
        <v>163308</v>
      </c>
      <c r="H29" s="32">
        <v>-11999.5</v>
      </c>
      <c r="I29" s="31">
        <f t="shared" si="8"/>
        <v>151308.5</v>
      </c>
    </row>
    <row r="30" spans="1:9" ht="24.75" customHeight="1" x14ac:dyDescent="0.3">
      <c r="A30" s="19" t="s">
        <v>72</v>
      </c>
      <c r="B30" s="27" t="s">
        <v>73</v>
      </c>
      <c r="C30" s="32">
        <v>0</v>
      </c>
      <c r="D30" s="32">
        <v>0</v>
      </c>
      <c r="E30" s="32">
        <f t="shared" si="9"/>
        <v>0</v>
      </c>
      <c r="F30" s="32">
        <v>0</v>
      </c>
      <c r="G30" s="31">
        <f t="shared" si="3"/>
        <v>0</v>
      </c>
      <c r="H30" s="32">
        <v>0</v>
      </c>
      <c r="I30" s="31">
        <f t="shared" si="8"/>
        <v>0</v>
      </c>
    </row>
    <row r="31" spans="1:9" ht="78.75" customHeight="1" x14ac:dyDescent="0.3">
      <c r="A31" s="19" t="s">
        <v>74</v>
      </c>
      <c r="B31" s="25" t="s">
        <v>75</v>
      </c>
      <c r="C31" s="32">
        <v>14367.2</v>
      </c>
      <c r="D31" s="32">
        <v>1400</v>
      </c>
      <c r="E31" s="32">
        <f t="shared" si="9"/>
        <v>15767.2</v>
      </c>
      <c r="F31" s="32">
        <v>1305</v>
      </c>
      <c r="G31" s="31">
        <f t="shared" si="3"/>
        <v>17072.2</v>
      </c>
      <c r="H31" s="32">
        <v>2315</v>
      </c>
      <c r="I31" s="31">
        <f t="shared" si="8"/>
        <v>19387.2</v>
      </c>
    </row>
    <row r="32" spans="1:9" ht="16.5" customHeight="1" x14ac:dyDescent="0.3">
      <c r="A32" s="18" t="s">
        <v>42</v>
      </c>
      <c r="B32" s="22" t="s">
        <v>4</v>
      </c>
      <c r="C32" s="31">
        <v>7684.6</v>
      </c>
      <c r="D32" s="32">
        <v>7800</v>
      </c>
      <c r="E32" s="32">
        <f t="shared" si="9"/>
        <v>15484.6</v>
      </c>
      <c r="F32" s="32">
        <v>300</v>
      </c>
      <c r="G32" s="31">
        <f t="shared" si="3"/>
        <v>15784.6</v>
      </c>
      <c r="H32" s="32">
        <v>0</v>
      </c>
      <c r="I32" s="31">
        <f t="shared" si="8"/>
        <v>15784.6</v>
      </c>
    </row>
    <row r="33" spans="1:9" ht="27.75" customHeight="1" x14ac:dyDescent="0.3">
      <c r="A33" s="18" t="s">
        <v>43</v>
      </c>
      <c r="B33" s="22" t="s">
        <v>65</v>
      </c>
      <c r="C33" s="31">
        <v>103</v>
      </c>
      <c r="D33" s="32">
        <v>0</v>
      </c>
      <c r="E33" s="32">
        <f t="shared" si="9"/>
        <v>103</v>
      </c>
      <c r="F33" s="32">
        <v>711</v>
      </c>
      <c r="G33" s="31">
        <f t="shared" si="3"/>
        <v>814</v>
      </c>
      <c r="H33" s="32">
        <v>5436.5</v>
      </c>
      <c r="I33" s="31">
        <f t="shared" si="8"/>
        <v>6250.5</v>
      </c>
    </row>
    <row r="34" spans="1:9" ht="26.25" customHeight="1" x14ac:dyDescent="0.3">
      <c r="A34" s="18" t="s">
        <v>44</v>
      </c>
      <c r="B34" s="22" t="s">
        <v>67</v>
      </c>
      <c r="C34" s="32">
        <f>C35+C36+C37+C38</f>
        <v>99466</v>
      </c>
      <c r="D34" s="32">
        <f>D35+D36+D37+D38</f>
        <v>7351</v>
      </c>
      <c r="E34" s="32">
        <f>E35+E36+E37+E38</f>
        <v>106817</v>
      </c>
      <c r="F34" s="32">
        <f t="shared" ref="F34:G34" si="10">F35+F36+F37+F38</f>
        <v>8181.3</v>
      </c>
      <c r="G34" s="32">
        <f t="shared" si="10"/>
        <v>114998.3</v>
      </c>
      <c r="H34" s="32">
        <f>H35+H36+H37+H38</f>
        <v>6902</v>
      </c>
      <c r="I34" s="31">
        <f t="shared" si="8"/>
        <v>121900.3</v>
      </c>
    </row>
    <row r="35" spans="1:9" ht="15.75" customHeight="1" x14ac:dyDescent="0.3">
      <c r="A35" s="19" t="s">
        <v>76</v>
      </c>
      <c r="B35" s="26" t="s">
        <v>77</v>
      </c>
      <c r="C35" s="32">
        <v>86600</v>
      </c>
      <c r="D35" s="32">
        <v>7100</v>
      </c>
      <c r="E35" s="32">
        <f>C35+D35</f>
        <v>93700</v>
      </c>
      <c r="F35" s="32">
        <v>12405</v>
      </c>
      <c r="G35" s="32">
        <f>E35+F35</f>
        <v>106105</v>
      </c>
      <c r="H35" s="32">
        <v>6995</v>
      </c>
      <c r="I35" s="31">
        <f t="shared" si="8"/>
        <v>113100</v>
      </c>
    </row>
    <row r="36" spans="1:9" ht="76.5" customHeight="1" x14ac:dyDescent="0.3">
      <c r="A36" s="20" t="s">
        <v>82</v>
      </c>
      <c r="B36" s="28" t="s">
        <v>83</v>
      </c>
      <c r="C36" s="32">
        <v>1126</v>
      </c>
      <c r="D36" s="32">
        <v>251</v>
      </c>
      <c r="E36" s="32">
        <f>C36+D36</f>
        <v>1377</v>
      </c>
      <c r="F36" s="32">
        <v>462.3</v>
      </c>
      <c r="G36" s="32">
        <f>E36+F36</f>
        <v>1839.3</v>
      </c>
      <c r="H36" s="32">
        <v>0</v>
      </c>
      <c r="I36" s="31">
        <f t="shared" si="8"/>
        <v>1839.3</v>
      </c>
    </row>
    <row r="37" spans="1:9" ht="28.5" customHeight="1" x14ac:dyDescent="0.3">
      <c r="A37" s="19" t="s">
        <v>78</v>
      </c>
      <c r="B37" s="26" t="s">
        <v>79</v>
      </c>
      <c r="C37" s="32">
        <v>10786</v>
      </c>
      <c r="D37" s="32">
        <v>0</v>
      </c>
      <c r="E37" s="32">
        <f t="shared" ref="E37:E38" si="11">C37+D37</f>
        <v>10786</v>
      </c>
      <c r="F37" s="32">
        <v>-4686</v>
      </c>
      <c r="G37" s="32">
        <f>E37+F37</f>
        <v>6100</v>
      </c>
      <c r="H37" s="32">
        <v>0</v>
      </c>
      <c r="I37" s="31">
        <f t="shared" si="8"/>
        <v>6100</v>
      </c>
    </row>
    <row r="38" spans="1:9" ht="66.75" customHeight="1" x14ac:dyDescent="0.3">
      <c r="A38" s="19" t="s">
        <v>80</v>
      </c>
      <c r="B38" s="27" t="s">
        <v>81</v>
      </c>
      <c r="C38" s="32">
        <v>954</v>
      </c>
      <c r="D38" s="32">
        <v>0</v>
      </c>
      <c r="E38" s="32">
        <f t="shared" si="11"/>
        <v>954</v>
      </c>
      <c r="F38" s="32">
        <v>0</v>
      </c>
      <c r="G38" s="32">
        <f>E38+F38</f>
        <v>954</v>
      </c>
      <c r="H38" s="32">
        <v>-93</v>
      </c>
      <c r="I38" s="31">
        <f t="shared" si="8"/>
        <v>861</v>
      </c>
    </row>
    <row r="39" spans="1:9" ht="15.75" customHeight="1" x14ac:dyDescent="0.3">
      <c r="A39" s="18" t="s">
        <v>45</v>
      </c>
      <c r="B39" s="7" t="s">
        <v>5</v>
      </c>
      <c r="C39" s="32">
        <v>5647.3</v>
      </c>
      <c r="D39" s="32">
        <v>0</v>
      </c>
      <c r="E39" s="31">
        <f>C39+D39</f>
        <v>5647.3</v>
      </c>
      <c r="F39" s="32">
        <v>0</v>
      </c>
      <c r="G39" s="31">
        <f t="shared" si="3"/>
        <v>5647.3</v>
      </c>
      <c r="H39" s="32">
        <v>-1292.7</v>
      </c>
      <c r="I39" s="31">
        <f t="shared" si="8"/>
        <v>4354.6000000000004</v>
      </c>
    </row>
    <row r="40" spans="1:9" ht="14.25" customHeight="1" x14ac:dyDescent="0.3">
      <c r="A40" s="18" t="s">
        <v>46</v>
      </c>
      <c r="B40" s="7" t="s">
        <v>6</v>
      </c>
      <c r="C40" s="32">
        <v>0</v>
      </c>
      <c r="D40" s="32">
        <v>0</v>
      </c>
      <c r="E40" s="31">
        <f t="shared" si="3"/>
        <v>0</v>
      </c>
      <c r="F40" s="32">
        <v>1733.8</v>
      </c>
      <c r="G40" s="31">
        <f t="shared" si="3"/>
        <v>1733.8</v>
      </c>
      <c r="H40" s="32">
        <v>0</v>
      </c>
      <c r="I40" s="31">
        <f t="shared" si="8"/>
        <v>1733.8</v>
      </c>
    </row>
    <row r="41" spans="1:9" ht="15.75" customHeight="1" x14ac:dyDescent="0.3">
      <c r="A41" s="16" t="s">
        <v>47</v>
      </c>
      <c r="B41" s="8" t="s">
        <v>13</v>
      </c>
      <c r="C41" s="30">
        <f>C42+C51+C48+C49</f>
        <v>5059725.2</v>
      </c>
      <c r="D41" s="30">
        <f t="shared" ref="D41:G41" si="12">D42+D51+D48+D49</f>
        <v>112918.3</v>
      </c>
      <c r="E41" s="30">
        <f t="shared" si="12"/>
        <v>5172643.5</v>
      </c>
      <c r="F41" s="30">
        <f t="shared" si="12"/>
        <v>755345.3</v>
      </c>
      <c r="G41" s="30">
        <f t="shared" si="12"/>
        <v>5927988.7999999998</v>
      </c>
      <c r="H41" s="30">
        <f>H42+H51+H48+H49+H50</f>
        <v>-3413.4</v>
      </c>
      <c r="I41" s="30">
        <f t="shared" ref="I41" si="13">I42+I51+I48+I49+I50</f>
        <v>5924575.4000000004</v>
      </c>
    </row>
    <row r="42" spans="1:9" ht="26" x14ac:dyDescent="0.3">
      <c r="A42" s="18" t="s">
        <v>48</v>
      </c>
      <c r="B42" s="9" t="s">
        <v>14</v>
      </c>
      <c r="C42" s="32">
        <f>C44+C45+C46+C47</f>
        <v>5059725.2</v>
      </c>
      <c r="D42" s="32">
        <f>D44+D45+D46+D47</f>
        <v>111068.3</v>
      </c>
      <c r="E42" s="32">
        <f t="shared" ref="E42:I42" si="14">E44+E45+E46+E47</f>
        <v>5170793.5</v>
      </c>
      <c r="F42" s="32">
        <f t="shared" si="14"/>
        <v>703307.8</v>
      </c>
      <c r="G42" s="32">
        <f t="shared" si="14"/>
        <v>5874101.2999999998</v>
      </c>
      <c r="H42" s="32">
        <f t="shared" si="14"/>
        <v>1143.4000000000001</v>
      </c>
      <c r="I42" s="32">
        <f t="shared" si="14"/>
        <v>5875244.7000000002</v>
      </c>
    </row>
    <row r="43" spans="1:9" x14ac:dyDescent="0.3">
      <c r="A43" s="17"/>
      <c r="B43" s="10" t="s">
        <v>15</v>
      </c>
      <c r="C43" s="32"/>
      <c r="D43" s="32"/>
      <c r="E43" s="32"/>
      <c r="F43" s="32"/>
      <c r="G43" s="32"/>
      <c r="H43" s="32"/>
      <c r="I43" s="32"/>
    </row>
    <row r="44" spans="1:9" ht="26" x14ac:dyDescent="0.3">
      <c r="A44" s="18" t="s">
        <v>49</v>
      </c>
      <c r="B44" s="10" t="s">
        <v>62</v>
      </c>
      <c r="C44" s="32">
        <v>845565.5</v>
      </c>
      <c r="D44" s="32">
        <v>0</v>
      </c>
      <c r="E44" s="31">
        <f t="shared" ref="E44:G47" si="15">C44+D44</f>
        <v>845565.5</v>
      </c>
      <c r="F44" s="32">
        <v>13261.3</v>
      </c>
      <c r="G44" s="31">
        <f t="shared" si="15"/>
        <v>858826.8</v>
      </c>
      <c r="H44" s="32">
        <v>3545.9</v>
      </c>
      <c r="I44" s="31">
        <f t="shared" ref="I44:I47" si="16">G44+H44</f>
        <v>862372.7</v>
      </c>
    </row>
    <row r="45" spans="1:9" ht="26" x14ac:dyDescent="0.3">
      <c r="A45" s="18" t="s">
        <v>50</v>
      </c>
      <c r="B45" s="10" t="s">
        <v>63</v>
      </c>
      <c r="C45" s="32">
        <v>1566513.9</v>
      </c>
      <c r="D45" s="32">
        <v>-0.1</v>
      </c>
      <c r="E45" s="31">
        <f t="shared" si="15"/>
        <v>1566513.8</v>
      </c>
      <c r="F45" s="32">
        <v>513872.6</v>
      </c>
      <c r="G45" s="31">
        <f t="shared" si="15"/>
        <v>2080386.4</v>
      </c>
      <c r="H45" s="32">
        <v>-22491.599999999999</v>
      </c>
      <c r="I45" s="31">
        <f t="shared" si="16"/>
        <v>2057894.8</v>
      </c>
    </row>
    <row r="46" spans="1:9" ht="26" x14ac:dyDescent="0.3">
      <c r="A46" s="18" t="s">
        <v>51</v>
      </c>
      <c r="B46" s="10" t="s">
        <v>64</v>
      </c>
      <c r="C46" s="32">
        <v>2545997</v>
      </c>
      <c r="D46" s="32">
        <v>2553.5</v>
      </c>
      <c r="E46" s="31">
        <f t="shared" si="15"/>
        <v>2548550.5</v>
      </c>
      <c r="F46" s="32">
        <v>-1009</v>
      </c>
      <c r="G46" s="31">
        <f t="shared" si="15"/>
        <v>2547541.5</v>
      </c>
      <c r="H46" s="32">
        <v>-9112.4</v>
      </c>
      <c r="I46" s="31">
        <f t="shared" si="16"/>
        <v>2538429.1</v>
      </c>
    </row>
    <row r="47" spans="1:9" x14ac:dyDescent="0.3">
      <c r="A47" s="18" t="s">
        <v>52</v>
      </c>
      <c r="B47" s="10" t="s">
        <v>16</v>
      </c>
      <c r="C47" s="32">
        <v>101648.8</v>
      </c>
      <c r="D47" s="32">
        <v>108514.9</v>
      </c>
      <c r="E47" s="31">
        <f t="shared" si="15"/>
        <v>210163.7</v>
      </c>
      <c r="F47" s="32">
        <v>177182.9</v>
      </c>
      <c r="G47" s="31">
        <f t="shared" si="15"/>
        <v>387346.6</v>
      </c>
      <c r="H47" s="32">
        <v>29201.5</v>
      </c>
      <c r="I47" s="31">
        <f t="shared" si="16"/>
        <v>416548.1</v>
      </c>
    </row>
    <row r="48" spans="1:9" ht="39" x14ac:dyDescent="0.3">
      <c r="A48" s="18" t="s">
        <v>53</v>
      </c>
      <c r="B48" s="29" t="s">
        <v>28</v>
      </c>
      <c r="C48" s="32">
        <v>0</v>
      </c>
      <c r="D48" s="32">
        <v>1850</v>
      </c>
      <c r="E48" s="31">
        <f>C48+D48</f>
        <v>1850</v>
      </c>
      <c r="F48" s="32">
        <v>1067.5</v>
      </c>
      <c r="G48" s="31">
        <f>E48+F48</f>
        <v>2917.5</v>
      </c>
      <c r="H48" s="32">
        <v>800</v>
      </c>
      <c r="I48" s="31">
        <f>G48+H48</f>
        <v>3717.5</v>
      </c>
    </row>
    <row r="49" spans="1:9" ht="27" customHeight="1" x14ac:dyDescent="0.3">
      <c r="A49" s="18" t="s">
        <v>54</v>
      </c>
      <c r="B49" s="29" t="s">
        <v>29</v>
      </c>
      <c r="C49" s="32">
        <v>0</v>
      </c>
      <c r="D49" s="32">
        <v>0</v>
      </c>
      <c r="E49" s="31">
        <f>C49+D49</f>
        <v>0</v>
      </c>
      <c r="F49" s="32">
        <v>50970</v>
      </c>
      <c r="G49" s="31">
        <f>E49+F49</f>
        <v>50970</v>
      </c>
      <c r="H49" s="32">
        <v>0</v>
      </c>
      <c r="I49" s="31">
        <f>G49+H49</f>
        <v>50970</v>
      </c>
    </row>
    <row r="50" spans="1:9" ht="27" customHeight="1" x14ac:dyDescent="0.3">
      <c r="A50" s="18" t="s">
        <v>86</v>
      </c>
      <c r="B50" s="29" t="s">
        <v>87</v>
      </c>
      <c r="C50" s="32">
        <v>0</v>
      </c>
      <c r="D50" s="32">
        <v>0</v>
      </c>
      <c r="E50" s="31">
        <v>0</v>
      </c>
      <c r="F50" s="32">
        <v>0</v>
      </c>
      <c r="G50" s="31">
        <v>0</v>
      </c>
      <c r="H50" s="32">
        <v>0</v>
      </c>
      <c r="I50" s="31">
        <f>G50+H50</f>
        <v>0</v>
      </c>
    </row>
    <row r="51" spans="1:9" ht="42" customHeight="1" x14ac:dyDescent="0.3">
      <c r="A51" s="18" t="s">
        <v>88</v>
      </c>
      <c r="B51" s="22" t="s">
        <v>89</v>
      </c>
      <c r="C51" s="32">
        <v>0</v>
      </c>
      <c r="D51" s="32">
        <v>0</v>
      </c>
      <c r="E51" s="31">
        <f>C51+D51</f>
        <v>0</v>
      </c>
      <c r="F51" s="32">
        <v>0</v>
      </c>
      <c r="G51" s="31">
        <f>E51+F51</f>
        <v>0</v>
      </c>
      <c r="H51" s="32">
        <v>-5356.8</v>
      </c>
      <c r="I51" s="31">
        <f>G51+H51</f>
        <v>-5356.8</v>
      </c>
    </row>
    <row r="52" spans="1:9" ht="32.25" customHeight="1" x14ac:dyDescent="0.3"/>
  </sheetData>
  <mergeCells count="12">
    <mergeCell ref="B2:C2"/>
    <mergeCell ref="H1:I1"/>
    <mergeCell ref="A6:A7"/>
    <mergeCell ref="G6:G7"/>
    <mergeCell ref="B6:B7"/>
    <mergeCell ref="C6:C7"/>
    <mergeCell ref="D6:D7"/>
    <mergeCell ref="E6:E7"/>
    <mergeCell ref="F6:F7"/>
    <mergeCell ref="H6:H7"/>
    <mergeCell ref="I6:I7"/>
    <mergeCell ref="A3:I3"/>
  </mergeCells>
  <pageMargins left="0.59055118110236227" right="0.11811023622047245" top="0.35433070866141736" bottom="0.35433070866141736" header="0" footer="0"/>
  <pageSetup paperSize="9" scale="7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a1231</cp:lastModifiedBy>
  <cp:lastPrinted>2026-03-27T07:50:06Z</cp:lastPrinted>
  <dcterms:created xsi:type="dcterms:W3CDTF">1999-06-18T11:49:53Z</dcterms:created>
  <dcterms:modified xsi:type="dcterms:W3CDTF">2026-04-14T12:23:46Z</dcterms:modified>
</cp:coreProperties>
</file>