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D53" i="1" l="1"/>
  <c r="E53" i="1" l="1"/>
  <c r="E57" i="1"/>
  <c r="E19" i="1" l="1"/>
  <c r="D19" i="1"/>
  <c r="D21" i="1"/>
  <c r="D57" i="1"/>
  <c r="C53" i="1"/>
  <c r="C60" i="1"/>
  <c r="C19" i="1"/>
  <c r="D22" i="1"/>
  <c r="E22" i="1"/>
  <c r="E61" i="1"/>
  <c r="D61" i="1"/>
  <c r="E59" i="1"/>
  <c r="E58" i="1" s="1"/>
  <c r="D59" i="1"/>
  <c r="D58" i="1"/>
  <c r="E56" i="1"/>
  <c r="E55" i="1" s="1"/>
  <c r="E54" i="1" s="1"/>
  <c r="D56" i="1"/>
  <c r="D55" i="1" s="1"/>
  <c r="D54" i="1" s="1"/>
  <c r="E52" i="1"/>
  <c r="E51" i="1" s="1"/>
  <c r="D52" i="1"/>
  <c r="D51" i="1" s="1"/>
  <c r="D47" i="1" s="1"/>
  <c r="E49" i="1"/>
  <c r="E48" i="1" s="1"/>
  <c r="D49" i="1"/>
  <c r="D48" i="1" s="1"/>
  <c r="E41" i="1"/>
  <c r="E40" i="1" s="1"/>
  <c r="D41" i="1"/>
  <c r="D40" i="1" s="1"/>
  <c r="E38" i="1"/>
  <c r="D38" i="1"/>
  <c r="E36" i="1"/>
  <c r="D36" i="1"/>
  <c r="E35" i="1"/>
  <c r="E34" i="1" s="1"/>
  <c r="E32" i="1"/>
  <c r="E31" i="1" s="1"/>
  <c r="D32" i="1"/>
  <c r="D31" i="1" s="1"/>
  <c r="E29" i="1"/>
  <c r="E28" i="1" s="1"/>
  <c r="D29" i="1"/>
  <c r="D28" i="1" s="1"/>
  <c r="E25" i="1"/>
  <c r="D25" i="1"/>
  <c r="E23" i="1"/>
  <c r="D23" i="1"/>
  <c r="D20" i="1"/>
  <c r="D17" i="1" s="1"/>
  <c r="D11" i="1" s="1"/>
  <c r="E20" i="1"/>
  <c r="D18" i="1"/>
  <c r="E18" i="1"/>
  <c r="E15" i="1"/>
  <c r="D15" i="1"/>
  <c r="E14" i="1"/>
  <c r="E12" i="1" s="1"/>
  <c r="D14" i="1"/>
  <c r="D12" i="1" s="1"/>
  <c r="E17" i="1" l="1"/>
  <c r="E11" i="1" s="1"/>
  <c r="D46" i="1"/>
  <c r="D63" i="1" s="1"/>
  <c r="D35" i="1"/>
  <c r="D34" i="1" s="1"/>
  <c r="D27" i="1" s="1"/>
  <c r="E27" i="1"/>
  <c r="E47" i="1"/>
  <c r="E46" i="1" s="1"/>
  <c r="E63" i="1" l="1"/>
  <c r="C21" i="1" l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/>
  <c r="C22" i="1" l="1"/>
  <c r="C40" i="1"/>
  <c r="C48" i="1"/>
  <c r="C58" i="1"/>
  <c r="C35" i="1"/>
  <c r="C28" i="1"/>
  <c r="C31" i="1"/>
  <c r="C54" i="1" l="1"/>
  <c r="C34" i="1"/>
  <c r="C27" i="1"/>
  <c r="C52" i="1" l="1"/>
  <c r="C18" i="1" l="1"/>
  <c r="C51" i="1"/>
  <c r="C17" i="1" l="1"/>
  <c r="C11" i="1" s="1"/>
  <c r="C47" i="1"/>
  <c r="C46" i="1" s="1"/>
  <c r="C63" i="1" l="1"/>
</calcChain>
</file>

<file path=xl/sharedStrings.xml><?xml version="1.0" encoding="utf-8"?>
<sst xmlns="http://schemas.openxmlformats.org/spreadsheetml/2006/main" count="119" uniqueCount="115">
  <si>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</si>
  <si>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</si>
  <si>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</si>
  <si>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</si>
  <si>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</si>
  <si>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</si>
  <si>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</si>
  <si>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</si>
  <si>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</si>
  <si>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</si>
  <si>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</si>
  <si>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</si>
  <si>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</si>
  <si>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</si>
  <si>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</si>
  <si>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</si>
  <si>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</si>
  <si>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</si>
  <si>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</si>
  <si>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</si>
  <si>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</si>
  <si>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</si>
  <si>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</si>
  <si>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</si>
  <si>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</si>
  <si>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</si>
  <si>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</si>
  <si>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</si>
  <si>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</si>
  <si>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</si>
  <si>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</si>
  <si>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</si>
  <si>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</si>
  <si>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</si>
  <si>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</si>
  <si>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</si>
  <si>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</si>
  <si>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</si>
  <si>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</si>
  <si>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</si>
  <si>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</si>
  <si>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</si>
  <si>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</si>
  <si>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</si>
  <si>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</si>
  <si>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</si>
  <si>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</si>
  <si>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</si>
  <si>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</si>
  <si>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</si>
  <si>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</si>
  <si>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</si>
  <si>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</si>
  <si>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</si>
  <si>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</si>
  <si>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</si>
  <si>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</si>
  <si>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</si>
  <si>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</si>
  <si>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</si>
  <si>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</si>
  <si>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</si>
  <si>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</si>
  <si>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</si>
  <si>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</si>
  <si>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</si>
  <si>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</si>
  <si>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</si>
  <si>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</si>
  <si>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</si>
  <si>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</si>
  <si>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</si>
  <si>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</si>
  <si>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</si>
  <si>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</si>
  <si>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</si>
  <si>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</si>
  <si>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</si>
  <si>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</si>
  <si>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</si>
  <si>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</si>
  <si>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</si>
  <si>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</si>
  <si>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</si>
  <si>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</si>
  <si>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</si>
  <si>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</si>
  <si>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</si>
  <si>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</si>
  <si>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</si>
  <si>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</si>
  <si>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</si>
  <si>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</si>
  <si>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</si>
  <si>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</si>
  <si>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</si>
  <si>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</si>
  <si>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</si>
  <si>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</si>
  <si>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</si>
  <si>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</si>
  <si>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</si>
  <si>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</si>
  <si>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</si>
  <si>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</si>
  <si>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</si>
  <si>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</si>
  <si>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</si>
  <si>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</si>
  <si>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</si>
  <si>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2021год и плановый период 2022 и 2023 год</t>
  </si>
  <si>
    <t>рублей</t>
  </si>
  <si>
    <t xml:space="preserve">Сумма на 2021 год  </t>
  </si>
  <si>
    <t xml:space="preserve">Сумма на 2022 год  </t>
  </si>
  <si>
    <t xml:space="preserve">Сумма на 2023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</si>
</sst>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Normal="100" workbookViewId="0">
      <selection activeCell="A4" sqref="A4:E5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22"/>
      <c r="D1" s="22"/>
    </row>
    <row r="2" spans="1:5" s="1" customFormat="1" ht="15.75" x14ac:dyDescent="0.25">
      <c r="C2" s="22"/>
      <c r="D2" s="22"/>
    </row>
    <row r="3" spans="1:5" x14ac:dyDescent="0.25">
      <c r="C3" s="17"/>
      <c r="D3" s="17"/>
    </row>
    <row r="4" spans="1:5" s="1" customFormat="1" ht="15.75" x14ac:dyDescent="0.25">
      <c r="A4" s="27" t="s">
        <v>110</v>
      </c>
      <c r="B4" s="27"/>
      <c r="C4" s="27"/>
      <c r="D4" s="27"/>
      <c r="E4" s="27"/>
    </row>
    <row r="5" spans="1:5" x14ac:dyDescent="0.25">
      <c r="A5" s="27"/>
      <c r="B5" s="27"/>
      <c r="C5" s="27"/>
      <c r="D5" s="27"/>
      <c r="E5" s="27"/>
    </row>
    <row r="6" spans="1:5" ht="15" customHeight="1" x14ac:dyDescent="0.25"/>
    <row r="7" spans="1:5" ht="26.25" customHeight="1" x14ac:dyDescent="0.25">
      <c r="E7" s="26" t="s">
        <v>111</v>
      </c>
    </row>
    <row r="8" spans="1:5" ht="15" customHeight="1" x14ac:dyDescent="0.25">
      <c r="A8" s="29" t="s">
        <v>0</v>
      </c>
      <c r="B8" s="30" t="s">
        <v>1</v>
      </c>
      <c r="C8" s="28" t="s">
        <v>112</v>
      </c>
      <c r="D8" s="28" t="s">
        <v>113</v>
      </c>
      <c r="E8" s="28" t="s">
        <v>114</v>
      </c>
    </row>
    <row r="9" spans="1:5" x14ac:dyDescent="0.25">
      <c r="A9" s="29"/>
      <c r="B9" s="30"/>
      <c r="C9" s="28"/>
      <c r="D9" s="28"/>
      <c r="E9" s="28"/>
    </row>
    <row r="10" spans="1:5" s="6" customFormat="1" x14ac:dyDescent="0.25">
      <c r="A10" s="3">
        <v>1</v>
      </c>
      <c r="B10" s="4">
        <v>2</v>
      </c>
      <c r="C10" s="5" t="s">
        <v>2</v>
      </c>
      <c r="D10" s="23" t="s">
        <v>2</v>
      </c>
      <c r="E10" s="23" t="s">
        <v>98</v>
      </c>
    </row>
    <row r="11" spans="1:5" ht="28.5" x14ac:dyDescent="0.25">
      <c r="A11" s="7" t="s">
        <v>3</v>
      </c>
      <c r="B11" s="8" t="s">
        <v>4</v>
      </c>
      <c r="C11" s="18">
        <f>SUM(C12+C17+C22)</f>
        <v>125045890</v>
      </c>
      <c r="D11" s="18">
        <f t="shared" ref="D11:E11" si="0">SUM(D12+D17+D22)</f>
        <v>125928890</v>
      </c>
      <c r="E11" s="18">
        <f t="shared" si="0"/>
        <v>125002410</v>
      </c>
    </row>
    <row r="12" spans="1:5" ht="42.75" x14ac:dyDescent="0.25">
      <c r="A12" s="7" t="s">
        <v>5</v>
      </c>
      <c r="B12" s="8" t="s">
        <v>6</v>
      </c>
      <c r="C12" s="18">
        <f>C14</f>
        <v>0</v>
      </c>
      <c r="D12" s="18">
        <f>D14</f>
        <v>0</v>
      </c>
      <c r="E12" s="18">
        <f>E14</f>
        <v>0</v>
      </c>
    </row>
    <row r="13" spans="1:5" ht="45" x14ac:dyDescent="0.25">
      <c r="A13" s="9" t="s">
        <v>7</v>
      </c>
      <c r="B13" s="10" t="s">
        <v>8</v>
      </c>
      <c r="C13" s="10" t="s">
        <v>9</v>
      </c>
      <c r="D13" s="10" t="s">
        <v>9</v>
      </c>
      <c r="E13" s="10" t="s">
        <v>9</v>
      </c>
    </row>
    <row r="14" spans="1:5" ht="45" x14ac:dyDescent="0.25">
      <c r="A14" s="9" t="s">
        <v>10</v>
      </c>
      <c r="B14" s="10" t="s">
        <v>11</v>
      </c>
      <c r="C14" s="19">
        <f>C16</f>
        <v>0</v>
      </c>
      <c r="D14" s="19">
        <f>D16</f>
        <v>0</v>
      </c>
      <c r="E14" s="19">
        <f>E16</f>
        <v>0</v>
      </c>
    </row>
    <row r="15" spans="1:5" ht="45" x14ac:dyDescent="0.25">
      <c r="A15" s="9" t="s">
        <v>12</v>
      </c>
      <c r="B15" s="10" t="s">
        <v>13</v>
      </c>
      <c r="C15" s="19">
        <f>SUM(C16)</f>
        <v>0</v>
      </c>
      <c r="D15" s="19">
        <f>SUM(D16)</f>
        <v>0</v>
      </c>
      <c r="E15" s="19">
        <f>SUM(E16)</f>
        <v>0</v>
      </c>
    </row>
    <row r="16" spans="1:5" ht="45" x14ac:dyDescent="0.25">
      <c r="A16" s="9" t="s">
        <v>14</v>
      </c>
      <c r="B16" s="10" t="s">
        <v>15</v>
      </c>
      <c r="C16" s="19">
        <v>0</v>
      </c>
      <c r="D16" s="19">
        <v>0</v>
      </c>
      <c r="E16" s="19">
        <v>0</v>
      </c>
    </row>
    <row r="17" spans="1:5" ht="28.5" x14ac:dyDescent="0.25">
      <c r="A17" s="7" t="s">
        <v>16</v>
      </c>
      <c r="B17" s="8" t="s">
        <v>17</v>
      </c>
      <c r="C17" s="20">
        <f>SUM(C18+C20)</f>
        <v>175045890</v>
      </c>
      <c r="D17" s="18">
        <f t="shared" ref="D17:E17" si="1">SUM(D18+D20)</f>
        <v>125928890</v>
      </c>
      <c r="E17" s="18">
        <f t="shared" si="1"/>
        <v>125002410</v>
      </c>
    </row>
    <row r="18" spans="1:5" ht="30" x14ac:dyDescent="0.25">
      <c r="A18" s="9" t="s">
        <v>18</v>
      </c>
      <c r="B18" s="10" t="s">
        <v>19</v>
      </c>
      <c r="C18" s="21">
        <f>SUM(C19)</f>
        <v>175045890</v>
      </c>
      <c r="D18" s="19">
        <f>SUM(D19)</f>
        <v>300974780</v>
      </c>
      <c r="E18" s="19">
        <f>SUM(E19)</f>
        <v>250931300</v>
      </c>
    </row>
    <row r="19" spans="1:5" ht="30" x14ac:dyDescent="0.25">
      <c r="A19" s="9" t="s">
        <v>20</v>
      </c>
      <c r="B19" s="10" t="s">
        <v>108</v>
      </c>
      <c r="C19" s="21">
        <f>125045890+50000000</f>
        <v>175045890</v>
      </c>
      <c r="D19" s="19">
        <f>125045890+125928890+50000000</f>
        <v>300974780</v>
      </c>
      <c r="E19" s="19">
        <f>125928890+125002410</f>
        <v>250931300</v>
      </c>
    </row>
    <row r="20" spans="1:5" ht="30" x14ac:dyDescent="0.25">
      <c r="A20" s="9" t="s">
        <v>21</v>
      </c>
      <c r="B20" s="10" t="s">
        <v>22</v>
      </c>
      <c r="C20" s="21">
        <f>SUM(C21)</f>
        <v>0</v>
      </c>
      <c r="D20" s="19">
        <f>SUM(D21)</f>
        <v>-175045890</v>
      </c>
      <c r="E20" s="19">
        <f>SUM(E21)</f>
        <v>-125928890</v>
      </c>
    </row>
    <row r="21" spans="1:5" ht="30" x14ac:dyDescent="0.25">
      <c r="A21" s="9" t="s">
        <v>23</v>
      </c>
      <c r="B21" s="10" t="s">
        <v>109</v>
      </c>
      <c r="C21" s="21">
        <f>-70000+70000</f>
        <v>0</v>
      </c>
      <c r="D21" s="19">
        <f>-125045890-50000000</f>
        <v>-175045890</v>
      </c>
      <c r="E21" s="19">
        <v>-125928890</v>
      </c>
    </row>
    <row r="22" spans="1:5" s="13" customFormat="1" ht="28.5" x14ac:dyDescent="0.25">
      <c r="A22" s="11" t="s">
        <v>24</v>
      </c>
      <c r="B22" s="12" t="s">
        <v>25</v>
      </c>
      <c r="C22" s="20">
        <f>C23+C25</f>
        <v>-50000000</v>
      </c>
      <c r="D22" s="18">
        <f t="shared" ref="D22:E22" si="2">D23+D25</f>
        <v>0</v>
      </c>
      <c r="E22" s="18">
        <f t="shared" si="2"/>
        <v>0</v>
      </c>
    </row>
    <row r="23" spans="1:5" s="13" customFormat="1" ht="30" x14ac:dyDescent="0.25">
      <c r="A23" s="14" t="s">
        <v>26</v>
      </c>
      <c r="B23" s="15" t="s">
        <v>27</v>
      </c>
      <c r="C23" s="21">
        <f>C24</f>
        <v>0</v>
      </c>
      <c r="D23" s="19">
        <f>D24</f>
        <v>0</v>
      </c>
      <c r="E23" s="19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1">
        <v>0</v>
      </c>
      <c r="D24" s="19"/>
      <c r="E24" s="19"/>
    </row>
    <row r="25" spans="1:5" s="13" customFormat="1" ht="45" x14ac:dyDescent="0.25">
      <c r="A25" s="14" t="s">
        <v>29</v>
      </c>
      <c r="B25" s="15" t="s">
        <v>30</v>
      </c>
      <c r="C25" s="21">
        <f>SUM(C26)</f>
        <v>-50000000</v>
      </c>
      <c r="D25" s="19">
        <f>SUM(D26)</f>
        <v>0</v>
      </c>
      <c r="E25" s="19">
        <f>SUM(E26)</f>
        <v>0</v>
      </c>
    </row>
    <row r="26" spans="1:5" s="13" customFormat="1" ht="45" x14ac:dyDescent="0.25">
      <c r="A26" s="14" t="s">
        <v>31</v>
      </c>
      <c r="B26" s="15" t="s">
        <v>107</v>
      </c>
      <c r="C26" s="21">
        <v>-50000000</v>
      </c>
      <c r="D26" s="19">
        <v>0</v>
      </c>
      <c r="E26" s="19"/>
    </row>
    <row r="27" spans="1:5" s="13" customFormat="1" ht="28.5" hidden="1" x14ac:dyDescent="0.25">
      <c r="A27" s="11" t="s">
        <v>32</v>
      </c>
      <c r="B27" s="12" t="s">
        <v>33</v>
      </c>
      <c r="C27" s="20">
        <f>C28+C31+C34</f>
        <v>0</v>
      </c>
      <c r="D27" s="24">
        <f>D28+D31+D34</f>
        <v>0</v>
      </c>
      <c r="E27" s="24">
        <f>E28+E31+E34</f>
        <v>0</v>
      </c>
    </row>
    <row r="28" spans="1:5" s="13" customFormat="1" ht="30" hidden="1" x14ac:dyDescent="0.25">
      <c r="A28" s="14" t="s">
        <v>34</v>
      </c>
      <c r="B28" s="15" t="s">
        <v>35</v>
      </c>
      <c r="C28" s="21">
        <f>C29</f>
        <v>0</v>
      </c>
      <c r="D28" s="25">
        <f t="shared" ref="D28:E29" si="3">D29</f>
        <v>0</v>
      </c>
      <c r="E28" s="25">
        <f t="shared" si="3"/>
        <v>0</v>
      </c>
    </row>
    <row r="29" spans="1:5" s="13" customFormat="1" ht="30" hidden="1" x14ac:dyDescent="0.25">
      <c r="A29" s="14" t="s">
        <v>36</v>
      </c>
      <c r="B29" s="15" t="s">
        <v>37</v>
      </c>
      <c r="C29" s="21">
        <f>C30</f>
        <v>0</v>
      </c>
      <c r="D29" s="25">
        <f t="shared" si="3"/>
        <v>0</v>
      </c>
      <c r="E29" s="25">
        <f t="shared" si="3"/>
        <v>0</v>
      </c>
    </row>
    <row r="30" spans="1:5" s="13" customFormat="1" ht="45" hidden="1" x14ac:dyDescent="0.25">
      <c r="A30" s="14" t="s">
        <v>38</v>
      </c>
      <c r="B30" s="15" t="s">
        <v>39</v>
      </c>
      <c r="C30" s="21">
        <v>0</v>
      </c>
      <c r="D30" s="25">
        <v>0</v>
      </c>
      <c r="E30" s="25">
        <v>0</v>
      </c>
    </row>
    <row r="31" spans="1:5" s="13" customFormat="1" ht="30" hidden="1" x14ac:dyDescent="0.25">
      <c r="A31" s="14" t="s">
        <v>40</v>
      </c>
      <c r="B31" s="15" t="s">
        <v>41</v>
      </c>
      <c r="C31" s="21">
        <f>C32</f>
        <v>0</v>
      </c>
      <c r="D31" s="25">
        <f t="shared" ref="D31:E32" si="4">D32</f>
        <v>0</v>
      </c>
      <c r="E31" s="25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1">
        <f>C33</f>
        <v>0</v>
      </c>
      <c r="D32" s="25">
        <f t="shared" si="4"/>
        <v>0</v>
      </c>
      <c r="E32" s="25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1">
        <v>0</v>
      </c>
      <c r="D33" s="25">
        <v>0</v>
      </c>
      <c r="E33" s="25">
        <v>0</v>
      </c>
    </row>
    <row r="34" spans="1:5" s="13" customFormat="1" ht="30" hidden="1" x14ac:dyDescent="0.25">
      <c r="A34" s="14" t="s">
        <v>46</v>
      </c>
      <c r="B34" s="15" t="s">
        <v>47</v>
      </c>
      <c r="C34" s="21">
        <f>C35+C40</f>
        <v>0</v>
      </c>
      <c r="D34" s="25">
        <f>D35+D40</f>
        <v>0</v>
      </c>
      <c r="E34" s="25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1">
        <f>C36+C38</f>
        <v>0</v>
      </c>
      <c r="D35" s="25">
        <f>D36+D38</f>
        <v>0</v>
      </c>
      <c r="E35" s="25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1">
        <f>C37</f>
        <v>0</v>
      </c>
      <c r="D36" s="25">
        <f>D37</f>
        <v>0</v>
      </c>
      <c r="E36" s="25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1">
        <v>0</v>
      </c>
      <c r="D37" s="25">
        <v>0</v>
      </c>
      <c r="E37" s="25">
        <v>0</v>
      </c>
    </row>
    <row r="38" spans="1:5" s="13" customFormat="1" ht="45" hidden="1" x14ac:dyDescent="0.25">
      <c r="A38" s="14" t="s">
        <v>54</v>
      </c>
      <c r="B38" s="15" t="s">
        <v>55</v>
      </c>
      <c r="C38" s="21">
        <f>C39</f>
        <v>0</v>
      </c>
      <c r="D38" s="25">
        <f>D39</f>
        <v>0</v>
      </c>
      <c r="E38" s="25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1">
        <v>0</v>
      </c>
      <c r="D39" s="25">
        <v>0</v>
      </c>
      <c r="E39" s="25">
        <v>0</v>
      </c>
    </row>
    <row r="40" spans="1:5" s="13" customFormat="1" ht="30" hidden="1" x14ac:dyDescent="0.25">
      <c r="A40" s="14" t="s">
        <v>58</v>
      </c>
      <c r="B40" s="15" t="s">
        <v>59</v>
      </c>
      <c r="C40" s="21">
        <f>C41</f>
        <v>0</v>
      </c>
      <c r="D40" s="25">
        <f t="shared" ref="D40:E41" si="5">D41</f>
        <v>0</v>
      </c>
      <c r="E40" s="25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1">
        <f>C42</f>
        <v>0</v>
      </c>
      <c r="D41" s="25">
        <f t="shared" si="5"/>
        <v>0</v>
      </c>
      <c r="E41" s="25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1">
        <v>0</v>
      </c>
      <c r="D42" s="25">
        <v>0</v>
      </c>
      <c r="E42" s="25">
        <v>0</v>
      </c>
    </row>
    <row r="43" spans="1:5" s="13" customFormat="1" hidden="1" x14ac:dyDescent="0.25">
      <c r="A43" s="14" t="s">
        <v>64</v>
      </c>
      <c r="B43" s="15" t="s">
        <v>65</v>
      </c>
      <c r="C43" s="21">
        <v>0</v>
      </c>
      <c r="D43" s="25">
        <v>0</v>
      </c>
      <c r="E43" s="25">
        <v>0</v>
      </c>
    </row>
    <row r="44" spans="1:5" s="13" customFormat="1" ht="30" hidden="1" x14ac:dyDescent="0.25">
      <c r="A44" s="14" t="s">
        <v>66</v>
      </c>
      <c r="B44" s="15" t="s">
        <v>67</v>
      </c>
      <c r="C44" s="21">
        <v>0</v>
      </c>
      <c r="D44" s="25">
        <v>0</v>
      </c>
      <c r="E44" s="25">
        <v>0</v>
      </c>
    </row>
    <row r="45" spans="1:5" s="13" customFormat="1" ht="30" hidden="1" x14ac:dyDescent="0.25">
      <c r="A45" s="14" t="s">
        <v>68</v>
      </c>
      <c r="B45" s="15" t="s">
        <v>69</v>
      </c>
      <c r="C45" s="21">
        <v>0</v>
      </c>
      <c r="D45" s="25">
        <v>0</v>
      </c>
      <c r="E45" s="25">
        <v>0</v>
      </c>
    </row>
    <row r="46" spans="1:5" s="13" customFormat="1" ht="28.5" x14ac:dyDescent="0.25">
      <c r="A46" s="11" t="s">
        <v>70</v>
      </c>
      <c r="B46" s="12" t="s">
        <v>71</v>
      </c>
      <c r="C46" s="20">
        <f>SUM(C47+C54)</f>
        <v>0</v>
      </c>
      <c r="D46" s="18">
        <f t="shared" ref="D46:E46" si="6">SUM(D47+D54)</f>
        <v>0</v>
      </c>
      <c r="E46" s="18">
        <f t="shared" si="6"/>
        <v>0</v>
      </c>
    </row>
    <row r="47" spans="1:5" s="13" customFormat="1" x14ac:dyDescent="0.25">
      <c r="A47" s="14" t="s">
        <v>72</v>
      </c>
      <c r="B47" s="15" t="s">
        <v>73</v>
      </c>
      <c r="C47" s="21">
        <f>C51+C48</f>
        <v>-4769917590</v>
      </c>
      <c r="D47" s="19">
        <f>D51+D48</f>
        <v>-5104049080</v>
      </c>
      <c r="E47" s="19">
        <f>E51+E48</f>
        <v>-4901737400</v>
      </c>
    </row>
    <row r="48" spans="1:5" s="13" customFormat="1" x14ac:dyDescent="0.25">
      <c r="A48" s="14" t="s">
        <v>74</v>
      </c>
      <c r="B48" s="15" t="s">
        <v>75</v>
      </c>
      <c r="C48" s="21">
        <f>C49</f>
        <v>0</v>
      </c>
      <c r="D48" s="19">
        <f t="shared" ref="D48:E49" si="7">D49</f>
        <v>0</v>
      </c>
      <c r="E48" s="19">
        <f t="shared" si="7"/>
        <v>0</v>
      </c>
    </row>
    <row r="49" spans="1:5" s="13" customFormat="1" ht="30" x14ac:dyDescent="0.25">
      <c r="A49" s="14" t="s">
        <v>76</v>
      </c>
      <c r="B49" s="15" t="s">
        <v>77</v>
      </c>
      <c r="C49" s="21">
        <f>C50</f>
        <v>0</v>
      </c>
      <c r="D49" s="19">
        <f t="shared" si="7"/>
        <v>0</v>
      </c>
      <c r="E49" s="19">
        <f t="shared" si="7"/>
        <v>0</v>
      </c>
    </row>
    <row r="50" spans="1:5" s="13" customFormat="1" ht="30" x14ac:dyDescent="0.25">
      <c r="A50" s="14" t="s">
        <v>78</v>
      </c>
      <c r="B50" s="15" t="s">
        <v>79</v>
      </c>
      <c r="C50" s="21"/>
      <c r="D50" s="19">
        <v>0</v>
      </c>
      <c r="E50" s="19">
        <v>0</v>
      </c>
    </row>
    <row r="51" spans="1:5" s="13" customFormat="1" x14ac:dyDescent="0.25">
      <c r="A51" s="14" t="s">
        <v>80</v>
      </c>
      <c r="B51" s="15" t="s">
        <v>99</v>
      </c>
      <c r="C51" s="21">
        <f>C52</f>
        <v>-4769917590</v>
      </c>
      <c r="D51" s="19">
        <f t="shared" ref="D51:E52" si="8">D52</f>
        <v>-5104049080</v>
      </c>
      <c r="E51" s="19">
        <f t="shared" si="8"/>
        <v>-4901737400</v>
      </c>
    </row>
    <row r="52" spans="1:5" s="13" customFormat="1" x14ac:dyDescent="0.25">
      <c r="A52" s="14" t="s">
        <v>81</v>
      </c>
      <c r="B52" s="15" t="s">
        <v>100</v>
      </c>
      <c r="C52" s="21">
        <f>C53</f>
        <v>-4769917590</v>
      </c>
      <c r="D52" s="19">
        <f t="shared" si="8"/>
        <v>-5104049080</v>
      </c>
      <c r="E52" s="19">
        <f t="shared" si="8"/>
        <v>-4901737400</v>
      </c>
    </row>
    <row r="53" spans="1:5" s="13" customFormat="1" ht="30" x14ac:dyDescent="0.25">
      <c r="A53" s="14" t="s">
        <v>82</v>
      </c>
      <c r="B53" s="15" t="s">
        <v>101</v>
      </c>
      <c r="C53" s="21">
        <f>-4594871700-125045890-50000000</f>
        <v>-4769917590</v>
      </c>
      <c r="D53" s="19">
        <f>-4853074300-(125045890+125928890)</f>
        <v>-5104049080</v>
      </c>
      <c r="E53" s="19">
        <f>-4650806100-250931300</f>
        <v>-4901737400</v>
      </c>
    </row>
    <row r="54" spans="1:5" s="13" customFormat="1" x14ac:dyDescent="0.25">
      <c r="A54" s="14" t="s">
        <v>83</v>
      </c>
      <c r="B54" s="15" t="s">
        <v>84</v>
      </c>
      <c r="C54" s="21">
        <f>C55+C58</f>
        <v>4769917590</v>
      </c>
      <c r="D54" s="19">
        <f>D55+D58</f>
        <v>5104049080</v>
      </c>
      <c r="E54" s="19">
        <f>E55+E58</f>
        <v>4901737400</v>
      </c>
    </row>
    <row r="55" spans="1:5" s="13" customFormat="1" x14ac:dyDescent="0.25">
      <c r="A55" s="14" t="s">
        <v>85</v>
      </c>
      <c r="B55" s="15" t="s">
        <v>86</v>
      </c>
      <c r="C55" s="21">
        <f>C56</f>
        <v>0</v>
      </c>
      <c r="D55" s="19">
        <f t="shared" ref="D55:E56" si="9">D56</f>
        <v>5104049080</v>
      </c>
      <c r="E55" s="19">
        <f t="shared" si="9"/>
        <v>4901737400</v>
      </c>
    </row>
    <row r="56" spans="1:5" s="13" customFormat="1" x14ac:dyDescent="0.25">
      <c r="A56" s="14" t="s">
        <v>87</v>
      </c>
      <c r="B56" s="15" t="s">
        <v>88</v>
      </c>
      <c r="C56" s="21">
        <f>C57</f>
        <v>0</v>
      </c>
      <c r="D56" s="19">
        <f t="shared" si="9"/>
        <v>5104049080</v>
      </c>
      <c r="E56" s="19">
        <f t="shared" si="9"/>
        <v>4901737400</v>
      </c>
    </row>
    <row r="57" spans="1:5" s="13" customFormat="1" ht="30" x14ac:dyDescent="0.25">
      <c r="A57" s="14" t="s">
        <v>89</v>
      </c>
      <c r="B57" s="15" t="s">
        <v>90</v>
      </c>
      <c r="C57" s="21">
        <v>0</v>
      </c>
      <c r="D57" s="19">
        <f>4979003190+125045890</f>
        <v>5104049080</v>
      </c>
      <c r="E57" s="19">
        <f>4775808510+125928890</f>
        <v>4901737400</v>
      </c>
    </row>
    <row r="58" spans="1:5" s="13" customFormat="1" x14ac:dyDescent="0.25">
      <c r="A58" s="14" t="s">
        <v>91</v>
      </c>
      <c r="B58" s="15" t="s">
        <v>92</v>
      </c>
      <c r="C58" s="21">
        <f>C59-C61</f>
        <v>4769917590</v>
      </c>
      <c r="D58" s="19">
        <f>SUM(D60+D62)</f>
        <v>0</v>
      </c>
      <c r="E58" s="19">
        <f>E59-E61</f>
        <v>0</v>
      </c>
    </row>
    <row r="59" spans="1:5" s="13" customFormat="1" x14ac:dyDescent="0.25">
      <c r="A59" s="14" t="s">
        <v>93</v>
      </c>
      <c r="B59" s="15" t="s">
        <v>102</v>
      </c>
      <c r="C59" s="21">
        <f>SUM(C60)</f>
        <v>4769917590</v>
      </c>
      <c r="D59" s="19">
        <f>SUM(D60)</f>
        <v>0</v>
      </c>
      <c r="E59" s="19">
        <f>SUM(E60)</f>
        <v>0</v>
      </c>
    </row>
    <row r="60" spans="1:5" s="13" customFormat="1" ht="30" x14ac:dyDescent="0.25">
      <c r="A60" s="14" t="s">
        <v>94</v>
      </c>
      <c r="B60" s="15" t="s">
        <v>103</v>
      </c>
      <c r="C60" s="21">
        <f>4719917590+50000000</f>
        <v>4769917590</v>
      </c>
      <c r="D60" s="19"/>
      <c r="E60" s="19"/>
    </row>
    <row r="61" spans="1:5" s="13" customFormat="1" x14ac:dyDescent="0.25">
      <c r="A61" s="14" t="s">
        <v>91</v>
      </c>
      <c r="B61" s="15" t="s">
        <v>104</v>
      </c>
      <c r="C61" s="21">
        <f>SUM(C62)</f>
        <v>0</v>
      </c>
      <c r="D61" s="19">
        <f>SUM(D62)</f>
        <v>0</v>
      </c>
      <c r="E61" s="19">
        <f>SUM(E62)</f>
        <v>0</v>
      </c>
    </row>
    <row r="62" spans="1:5" s="13" customFormat="1" ht="30" x14ac:dyDescent="0.25">
      <c r="A62" s="14" t="s">
        <v>95</v>
      </c>
      <c r="B62" s="15" t="s">
        <v>105</v>
      </c>
      <c r="C62" s="21">
        <v>0</v>
      </c>
      <c r="D62" s="19"/>
      <c r="E62" s="19">
        <v>0</v>
      </c>
    </row>
    <row r="63" spans="1:5" x14ac:dyDescent="0.25">
      <c r="A63" s="7" t="s">
        <v>96</v>
      </c>
      <c r="B63" s="8" t="s">
        <v>97</v>
      </c>
      <c r="C63" s="18">
        <f>C11+C46</f>
        <v>125045890</v>
      </c>
      <c r="D63" s="18">
        <f t="shared" ref="D63:E63" si="10">D11+D46</f>
        <v>125928890</v>
      </c>
      <c r="E63" s="18">
        <f t="shared" si="10"/>
        <v>125002410</v>
      </c>
    </row>
    <row r="69" spans="1:1" x14ac:dyDescent="0.25">
      <c r="A69" s="16"/>
    </row>
    <row r="70" spans="1:1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2020-12-23T10:52:32Z</dcterms:modified>
</cp:coreProperties>
</file>