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за 2017 год" sheetId="1" r:id="rId1"/>
  </sheets>
  <definedNames/>
  <calcPr fullCalcOnLoad="1"/>
</workbook>
</file>

<file path=xl/sharedStrings.xml><?xml version="1.0" encoding="utf-8"?>
<sst xmlns="http://schemas.openxmlformats.org/spreadsheetml/2006/main" count="149" uniqueCount="133">
  <si>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</si>
  <si>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</si>
  <si>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</si>
  <si>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</si>
  <si>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</si>
  <si>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</si>
  <si>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</si>
  <si>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</si>
  <si>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</si>
  <si>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</si>
  <si>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</si>
  <si>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</si>
  <si>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</si>
  <si>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</si>
  <si>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Земельный налог</t>
  </si>
  <si>
    <t>13.</t>
  </si>
  <si>
    <t>14.</t>
  </si>
  <si>
    <t>ВСЕГО  ДОХОДОВ</t>
  </si>
  <si>
    <t>II.</t>
  </si>
  <si>
    <t>III.</t>
  </si>
  <si>
    <t>Дотации</t>
  </si>
  <si>
    <t>код б/к</t>
  </si>
  <si>
    <t>I.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</si>
  <si>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</si>
  <si>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</si>
  <si>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</si>
  <si>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Прочие безвозмездные поступления</t>
  </si>
  <si>
    <t>Наименование групп, статей, подстатей, кодов экономической классификации доходов</t>
  </si>
  <si>
    <t>000 1 00 00000 00 0000 000</t>
  </si>
  <si>
    <t>000 1 16 00000 00 0000 140</t>
  </si>
  <si>
    <t xml:space="preserve">Безвозмездные поступления </t>
  </si>
  <si>
    <t>000 2 00 00000 00 0000 000</t>
  </si>
  <si>
    <t>Субвенции</t>
  </si>
  <si>
    <t>Задолженность и перерасчеты по отмененным налогам, сборам и иным обязательным платежам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</si>
  <si>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</si>
  <si>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</si>
  <si>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</si>
  <si>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 xml:space="preserve">Единый сельскохозяйственный  налог </t>
  </si>
  <si>
    <t>Возврат остатков субсидий и субвенций и иных м/б трансфертов, имеющих целевое назначение, прошлых лет из бюджетов городских округов</t>
  </si>
  <si>
    <t xml:space="preserve">Государственная пошлина </t>
  </si>
  <si>
    <t>Доходы бюджетов городских округов от продажи квартир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</si>
  <si>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</si>
  <si>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</si>
  <si>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тыс.руб.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</si>
  <si>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</si>
  <si>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</si>
  <si>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000 1 17 01040 04 0000 180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</si>
  <si>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</si>
  <si>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000 1 01 02000 01 0000 110</t>
  </si>
  <si>
    <t>000 1 03 02000 01 0000 110</t>
  </si>
  <si>
    <t>000 1 05 01000 01 0000 110</t>
  </si>
  <si>
    <t>000 1 05 02000 02 0000 110</t>
  </si>
  <si>
    <t>000 1 05 03000 01 0000 110</t>
  </si>
  <si>
    <t>000 1 05 04010 02 0000 110</t>
  </si>
  <si>
    <t>000 1 06 06000 00 0000 110</t>
  </si>
  <si>
    <t>000 1 09 00000 00 0000 110</t>
  </si>
  <si>
    <t>000 1 11 01040 04 0000 120</t>
  </si>
  <si>
    <t>000 1 11 05012 04 0000 120</t>
  </si>
  <si>
    <t>000 1 11 05024 04 0000 120</t>
  </si>
  <si>
    <t>000 1 11 05034 04 0000 120</t>
  </si>
  <si>
    <t>000 1 11 05074 04 0000 120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</si>
  <si>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</si>
  <si>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</si>
  <si>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</si>
  <si>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</si>
  <si>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</si>
  <si>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</si>
  <si>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</si>
  <si>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</si>
  <si>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</si>
  <si>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</si>
  <si>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Единый налог на вмененный доход для отдельных видов деятельности</t>
  </si>
  <si>
    <t>Налоговые доходы</t>
  </si>
  <si>
    <t>Неналоговые доходы</t>
  </si>
  <si>
    <t>Увеличение договоров по аренде имущества, находящегося в оперативном управлении органов управления городского округа.</t>
  </si>
  <si>
    <t>Значительно увеличилось количество налогоплательщиков, перешедших на патентную систему налогообложения.</t>
  </si>
  <si>
    <t>Поступили доходы от продажи земельных участков по факту выкупа, услуга носит заявительный характер.</t>
  </si>
  <si>
    <t>Увеличение сумм и количества штрафных санкций по всем администраторам доходов.</t>
  </si>
  <si>
    <t>Возврат невостребованных субвенций.</t>
  </si>
  <si>
    <t>Увеличение субсидий на капитальные вложения.</t>
  </si>
  <si>
    <t>Поступили иные межбюджетные трансферты по наказам избирателей депутатам ХМАО-Югры.</t>
  </si>
  <si>
    <t>Приложение к пояснительной записке</t>
  </si>
  <si>
    <t>Невыясненные поступления, зачисляемые в бюджеты городских округов</t>
  </si>
  <si>
    <t>000 1 13 00000 04 0000 130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</si>
  <si>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</si>
  <si>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</si>
  <si>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</si>
  <si>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</si>
  <si>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</si>
  <si>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расположенных в границах городских округов</t>
  </si>
  <si>
    <t>000 1 08 00000 00 0000 110</t>
  </si>
  <si>
    <t>15.</t>
  </si>
  <si>
    <t>000 1 17 05040 04 0000 180</t>
  </si>
  <si>
    <t>Прочие неналоговые доходы бюджетов городских округов</t>
  </si>
  <si>
    <t>Уменьшилось количество плательщиков данной системы.</t>
  </si>
  <si>
    <t>Платеж по ООО "МРЭБ речного флота", который  поступил на невыясненные платежи 29.12.2016 и был уточнен 11.01.2017.</t>
  </si>
  <si>
    <t>Утвержденный план на 2017 год, утвержден решением Думы города Мегиона от 25.11.2016 №137</t>
  </si>
  <si>
    <t>Исполнено за 2017 год</t>
  </si>
  <si>
    <t>% исполнения к  утвержден-     ному плану на 2017 год</t>
  </si>
  <si>
    <t>Уменьшение объёмов реализации подакцизных товаров.</t>
  </si>
  <si>
    <t>Увеличение количества плательщиков данной системы.</t>
  </si>
  <si>
    <t>Поступила дебиторская задолженность прошлых лет и доходы от платных услуг, оказываемых казенными учреждениями.</t>
  </si>
  <si>
    <t>16.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</si>
  <si>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</si>
  <si>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</si>
  <si>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Причиной снижения поступлений является увеличение расходов, у налогоплательщиков, что в свою очередь привело к снижению исчисленного налога к уплате.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</si>
  <si>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</si>
  <si>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</si>
  <si>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Поступили остатки неизрасходованных денежных средст на специализированных избирательных счетах.</t>
  </si>
  <si>
    <t>В соответствии с п.8 ст.6 Закона ХМАО-Югры от 17.11.2016 №99-оз, в январе месяце 2017 года были возвращены остатки неиспользованных субсидий, субвенций и иных межбюджетных трансфертов, имеющих целевое назначение, прошлых лет, которые остались по состоянию на 01.01.2017.</t>
  </si>
  <si>
    <t>Осуществлялось взаимодействие администрации города с крупнейшим налогоплательщиком, осуществляющим свою деятельность на территории города. Согласно заключенным Соглашениям о благотворительной деятельности от ОАО «Славнефть-Мегионнефтегаз» в городской бюджет поступила сумма в размере 19 950,0 тыс.  рублей на решение социально значимых задач. Кроме того, в бюджет города поступили денежные средства по распоряжениям Правительства Тюменской области в сумме 1 228,6 тыс. рублей. Также заключено Соглашение о сотрудничестве между администрацией города Мегиона и Публичным акционерным обществом Банка «Финансовая Корпорация Открытие» на сумму 500,0 тыс.рублей, в целях реализации приоритетных региональных и муниципальных программ (проектов), обеспечивающих формирование благоприятного климата на территории городского округа.</t>
  </si>
  <si>
    <t>Поступление оплаты за металлом.</t>
  </si>
  <si>
    <t xml:space="preserve">Уточненный план на 2017 год, утвержден решением Думы города Мегиона от 20.12.2017 №247 (с учетом справок ДФ ХМАО-Югры)        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</si>
  <si>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количества договоров.</t>
  </si>
  <si>
    <t>Несвоевременное поступление ежемесячных взносов от плательщиков по договорам социального найма.</t>
  </si>
  <si>
    <t>В связи с отсутствием кадастровой стоимости налогооблагаемых объектов у многих налогоплательщиков в прошлых периодах, налоговая инспекция в 2017 году выставила налог за три налоговых периода, это и повлияло на увеличение поступления налога.</t>
  </si>
  <si>
    <t>Поступление задолженности прошлых лет.</t>
  </si>
  <si>
    <t>По решению единственного акционера о выплате дивидендов по результатам работы за 2016 год в размере 35% в бюджет города поступили следующие суммы: от АО "ГЭС" 14.07.2017 - 449,9 тыс. руб., от ОАО "Сервис-центр" 19.07.2017 - 97,1 тыс. руб. и доходы в виде прибыли ООО "Аптека №246" 16.05.2017 - 295,5 тыс. руб.</t>
  </si>
  <si>
    <t>Дополнительно поступили дотации на поддержку мер по обеспечению сбалансированности бюджета городского округа и прочие дотации бюджету городского округа.</t>
  </si>
  <si>
    <t>Увеличение произошло в виду изменения законодательства по исчислению сумм платы природопользователями и  взыскания задолженности прошлых лет с МУП "Тепловодоканал".</t>
  </si>
  <si>
    <t>Расторгнуты несколько договоров аренды имущества, составляющего казну городского округа.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</si>
  <si>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</si>
  <si>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</si>
  <si>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Оплата должником процентов за полученный кредит.</t>
  </si>
  <si>
    <t>Поступило больше земельного налога, в связи с увеличением кадастровой стоимости земельных участков и выкупом земельных участков в собственность, а также с 01.01.2017 года в соответствии с решением Думы города Мегиона, отменены льготы учреждениям, финансируемым из бюджета городского округа.</t>
  </si>
  <si>
    <t>Увеличение отчислений по ООО "Нефтеспецстрой" и ООО "БСК".</t>
  </si>
  <si>
    <t>Оспаривание плательщиками  в судебном порядке кадастровой стоимости земельных участков в меньшую сторону, изменение размера коэффициента с 1,3 на 1 в отношении земельных участков, предназначенных для размещения объектов трубопроводного транспорта и энергетики, привело к уменьшению поступлений по доходам, получаемым в виде арендной платы за земельные участки.</t>
  </si>
  <si>
    <t>Поступило меньше государственной пошлины по делам, рассматриваемым в судах общей юрисдикции, мировыми судьями по КБК 182 1 08 03010 01 1000 110.</t>
  </si>
  <si>
    <t>Сведения о фактических поступлениях доходов по видам доходов бюджета городского округа город Мегион за 2017 год в сравнении с первоначально утвержденными значениями решением Думы города о бюджете и с уточненными значениями с учетом внесенных изменений</t>
  </si>
  <si>
    <t>% исполнения к  уточненному плану на 2017 год</t>
  </si>
  <si>
    <t>000 2 19 00000 04 0000 151</t>
  </si>
  <si>
    <t>14.12.2017 года состоялась продажа трех объектов недвижимости без объявления цены, поэтому объекты были реализованы по цене в несколько раз меньше рыночной оценки по прогнозному плану приватизации имущества. В соответствии с заключенными договорами купли-продажи муниципального имущества, оплата поступит в срок до 31.01.2018 года.</t>
  </si>
  <si>
    <t>причины отклонения от плана 5% и более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</si>
</sst>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43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vertical="top" wrapText="1"/>
    </xf>
    <xf numFmtId="0" fontId="4" fillId="33" borderId="10" xfId="52" applyFont="1" applyFill="1" applyBorder="1" applyAlignment="1">
      <alignment horizontal="left" vertical="top" wrapText="1"/>
      <protection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Хант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A23">
      <selection activeCell="I25" sqref="I25"/>
    </sheetView>
  </sheetViews>
  <sheetFormatPr defaultColWidth="9.00390625" defaultRowHeight="12.75"/>
  <cols>
    <col min="1" max="1" width="3.375" style="3" customWidth="1"/>
    <col min="2" max="2" width="27.375" style="2" customWidth="1"/>
    <col min="3" max="3" width="3.75390625" style="3" customWidth="1"/>
    <col min="4" max="4" width="54.25390625" style="3" customWidth="1"/>
    <col min="5" max="5" width="15.375" style="3" customWidth="1"/>
    <col min="6" max="6" width="15.125" style="3" customWidth="1"/>
    <col min="7" max="8" width="12.00390625" style="3" customWidth="1"/>
    <col min="9" max="9" width="11.25390625" style="3" customWidth="1"/>
    <col min="10" max="10" width="55.625" style="3" customWidth="1"/>
    <col min="11" max="16384" width="9.125" style="3" customWidth="1"/>
  </cols>
  <sheetData>
    <row r="1" ht="15.75">
      <c r="J1" s="29" t="s">
        <v>81</v>
      </c>
    </row>
    <row r="2" ht="15.75">
      <c r="J2" s="29"/>
    </row>
    <row r="3" spans="2:10" ht="11.25" customHeight="1">
      <c r="B3" s="45" t="s">
        <v>128</v>
      </c>
      <c r="C3" s="45"/>
      <c r="D3" s="45"/>
      <c r="E3" s="45"/>
      <c r="F3" s="45"/>
      <c r="G3" s="45"/>
      <c r="H3" s="45"/>
      <c r="I3" s="45"/>
      <c r="J3" s="46"/>
    </row>
    <row r="4" spans="2:10" ht="29.25" customHeight="1">
      <c r="B4" s="45"/>
      <c r="C4" s="45"/>
      <c r="D4" s="45"/>
      <c r="E4" s="45"/>
      <c r="F4" s="45"/>
      <c r="G4" s="45"/>
      <c r="H4" s="45"/>
      <c r="I4" s="45"/>
      <c r="J4" s="46"/>
    </row>
    <row r="5" spans="2:10" ht="15.75">
      <c r="B5" s="33"/>
      <c r="C5" s="33"/>
      <c r="D5" s="33"/>
      <c r="E5" s="33"/>
      <c r="F5" s="33"/>
      <c r="G5" s="33"/>
      <c r="H5" s="33"/>
      <c r="I5" s="33"/>
      <c r="J5" s="34"/>
    </row>
    <row r="6" ht="15.75">
      <c r="J6" s="14" t="s">
        <v>43</v>
      </c>
    </row>
    <row r="7" spans="2:10" ht="120" customHeight="1">
      <c r="B7" s="9" t="s">
        <v>21</v>
      </c>
      <c r="C7" s="10" t="s">
        <v>0</v>
      </c>
      <c r="D7" s="10" t="s">
        <v>27</v>
      </c>
      <c r="E7" s="16" t="s">
        <v>96</v>
      </c>
      <c r="F7" s="16" t="s">
        <v>112</v>
      </c>
      <c r="G7" s="16" t="s">
        <v>97</v>
      </c>
      <c r="H7" s="16" t="s">
        <v>98</v>
      </c>
      <c r="I7" s="16" t="s">
        <v>129</v>
      </c>
      <c r="J7" s="16" t="s">
        <v>132</v>
      </c>
    </row>
    <row r="8" spans="2:10" ht="15.75">
      <c r="B8" s="18" t="s">
        <v>28</v>
      </c>
      <c r="C8" s="19" t="s">
        <v>22</v>
      </c>
      <c r="D8" s="20" t="s">
        <v>41</v>
      </c>
      <c r="E8" s="35">
        <f>E9+E20</f>
        <v>1221851.1</v>
      </c>
      <c r="F8" s="35">
        <f>F9+F20</f>
        <v>1271368.7</v>
      </c>
      <c r="G8" s="35">
        <f>G9+G20</f>
        <v>1236498.5</v>
      </c>
      <c r="H8" s="35">
        <f>SUM(G8/E8*100)</f>
        <v>101.19878764278232</v>
      </c>
      <c r="I8" s="35">
        <f>SUM(G8/F8)*100</f>
        <v>97.25727084519228</v>
      </c>
      <c r="J8" s="36"/>
    </row>
    <row r="9" spans="2:10" ht="15.75">
      <c r="B9" s="18"/>
      <c r="C9" s="19"/>
      <c r="D9" s="20" t="s">
        <v>72</v>
      </c>
      <c r="E9" s="35">
        <f>E10+E11+E12+E13+E14+E15+E16+E17+E18+E19</f>
        <v>901503.3</v>
      </c>
      <c r="F9" s="35">
        <f>F10+F11+F12+F13+F14+F15+F16+F17+F18+F19</f>
        <v>923781</v>
      </c>
      <c r="G9" s="35">
        <f>G10+G11+G12+G13+G14+G15+G16+G17+G18+G19</f>
        <v>945640.9</v>
      </c>
      <c r="H9" s="35">
        <f aca="true" t="shared" si="0" ref="H9:H44">SUM(G9/E9*100)</f>
        <v>104.8959998260683</v>
      </c>
      <c r="I9" s="35">
        <f aca="true" t="shared" si="1" ref="I9:I44">SUM(G9/F9)*100</f>
        <v>102.36635089918498</v>
      </c>
      <c r="J9" s="36"/>
    </row>
    <row r="10" spans="2:10" ht="20.25" customHeight="1">
      <c r="B10" s="21" t="s">
        <v>48</v>
      </c>
      <c r="C10" s="22" t="s">
        <v>1</v>
      </c>
      <c r="D10" s="23" t="s">
        <v>3</v>
      </c>
      <c r="E10" s="37">
        <v>704535.5</v>
      </c>
      <c r="F10" s="37">
        <v>701034.9</v>
      </c>
      <c r="G10" s="37">
        <v>715377.8</v>
      </c>
      <c r="H10" s="37">
        <f t="shared" si="0"/>
        <v>101.53892884034943</v>
      </c>
      <c r="I10" s="37">
        <f t="shared" si="1"/>
        <v>102.04596090722444</v>
      </c>
      <c r="J10" s="38" t="s">
        <v>125</v>
      </c>
    </row>
    <row r="11" spans="2:10" ht="63.75" customHeight="1">
      <c r="B11" s="21" t="s">
        <v>49</v>
      </c>
      <c r="C11" s="22" t="s">
        <v>2</v>
      </c>
      <c r="D11" s="23" t="s">
        <v>47</v>
      </c>
      <c r="E11" s="37">
        <v>14148</v>
      </c>
      <c r="F11" s="37">
        <v>11848</v>
      </c>
      <c r="G11" s="37">
        <v>11402</v>
      </c>
      <c r="H11" s="37">
        <f t="shared" si="0"/>
        <v>80.5908962397512</v>
      </c>
      <c r="I11" s="37">
        <f t="shared" si="1"/>
        <v>96.2356515867657</v>
      </c>
      <c r="J11" s="38" t="s">
        <v>99</v>
      </c>
    </row>
    <row r="12" spans="2:10" ht="32.25" customHeight="1">
      <c r="B12" s="21" t="s">
        <v>50</v>
      </c>
      <c r="C12" s="22" t="s">
        <v>4</v>
      </c>
      <c r="D12" s="23" t="s">
        <v>36</v>
      </c>
      <c r="E12" s="39">
        <v>88000</v>
      </c>
      <c r="F12" s="39">
        <v>97900</v>
      </c>
      <c r="G12" s="37">
        <v>101103.7</v>
      </c>
      <c r="H12" s="37">
        <f t="shared" si="0"/>
        <v>114.89056818181818</v>
      </c>
      <c r="I12" s="37">
        <f t="shared" si="1"/>
        <v>103.27242083758938</v>
      </c>
      <c r="J12" s="38" t="s">
        <v>100</v>
      </c>
    </row>
    <row r="13" spans="2:10" ht="32.25" customHeight="1">
      <c r="B13" s="21" t="s">
        <v>51</v>
      </c>
      <c r="C13" s="22" t="s">
        <v>5</v>
      </c>
      <c r="D13" s="23" t="s">
        <v>71</v>
      </c>
      <c r="E13" s="37">
        <v>45000</v>
      </c>
      <c r="F13" s="37">
        <v>41700</v>
      </c>
      <c r="G13" s="37">
        <v>41761.5</v>
      </c>
      <c r="H13" s="37">
        <f t="shared" si="0"/>
        <v>92.80333333333334</v>
      </c>
      <c r="I13" s="37">
        <f t="shared" si="1"/>
        <v>100.1474820143885</v>
      </c>
      <c r="J13" s="38" t="s">
        <v>94</v>
      </c>
    </row>
    <row r="14" spans="2:10" ht="43.5" customHeight="1">
      <c r="B14" s="21" t="s">
        <v>52</v>
      </c>
      <c r="C14" s="22" t="s">
        <v>6</v>
      </c>
      <c r="D14" s="23" t="s">
        <v>37</v>
      </c>
      <c r="E14" s="37">
        <v>157</v>
      </c>
      <c r="F14" s="37">
        <v>61.9</v>
      </c>
      <c r="G14" s="37">
        <v>61.9</v>
      </c>
      <c r="H14" s="37">
        <f t="shared" si="0"/>
        <v>39.42675159235669</v>
      </c>
      <c r="I14" s="37">
        <f t="shared" si="1"/>
        <v>100</v>
      </c>
      <c r="J14" s="38" t="s">
        <v>105</v>
      </c>
    </row>
    <row r="15" spans="2:10" ht="48.75" customHeight="1">
      <c r="B15" s="21" t="s">
        <v>53</v>
      </c>
      <c r="C15" s="22" t="s">
        <v>7</v>
      </c>
      <c r="D15" s="23" t="s">
        <v>44</v>
      </c>
      <c r="E15" s="37">
        <v>4200</v>
      </c>
      <c r="F15" s="37">
        <v>7600</v>
      </c>
      <c r="G15" s="37">
        <v>10212</v>
      </c>
      <c r="H15" s="37">
        <f t="shared" si="0"/>
        <v>243.14285714285714</v>
      </c>
      <c r="I15" s="37">
        <f t="shared" si="1"/>
        <v>134.3684210526316</v>
      </c>
      <c r="J15" s="44" t="s">
        <v>75</v>
      </c>
    </row>
    <row r="16" spans="2:10" ht="54" customHeight="1">
      <c r="B16" s="21" t="s">
        <v>88</v>
      </c>
      <c r="C16" s="22" t="s">
        <v>8</v>
      </c>
      <c r="D16" s="23" t="s">
        <v>89</v>
      </c>
      <c r="E16" s="37">
        <v>16955</v>
      </c>
      <c r="F16" s="37">
        <v>20200</v>
      </c>
      <c r="G16" s="37">
        <v>20931.7</v>
      </c>
      <c r="H16" s="37">
        <f t="shared" si="0"/>
        <v>123.45443821881452</v>
      </c>
      <c r="I16" s="37">
        <f t="shared" si="1"/>
        <v>103.62227722772278</v>
      </c>
      <c r="J16" s="44" t="s">
        <v>115</v>
      </c>
    </row>
    <row r="17" spans="2:10" ht="66.75" customHeight="1">
      <c r="B17" s="21" t="s">
        <v>54</v>
      </c>
      <c r="C17" s="24" t="s">
        <v>9</v>
      </c>
      <c r="D17" s="23" t="s">
        <v>14</v>
      </c>
      <c r="E17" s="37">
        <v>19480</v>
      </c>
      <c r="F17" s="37">
        <v>34600</v>
      </c>
      <c r="G17" s="37">
        <v>35839.4</v>
      </c>
      <c r="H17" s="37">
        <f t="shared" si="0"/>
        <v>183.9804928131417</v>
      </c>
      <c r="I17" s="37">
        <f t="shared" si="1"/>
        <v>103.5820809248555</v>
      </c>
      <c r="J17" s="43" t="s">
        <v>124</v>
      </c>
    </row>
    <row r="18" spans="2:10" ht="42" customHeight="1">
      <c r="B18" s="21" t="s">
        <v>90</v>
      </c>
      <c r="C18" s="22" t="s">
        <v>10</v>
      </c>
      <c r="D18" s="23" t="s">
        <v>39</v>
      </c>
      <c r="E18" s="37">
        <v>9027.8</v>
      </c>
      <c r="F18" s="37">
        <v>8836.2</v>
      </c>
      <c r="G18" s="37">
        <v>8950.9</v>
      </c>
      <c r="H18" s="37">
        <f t="shared" si="0"/>
        <v>99.14818671215579</v>
      </c>
      <c r="I18" s="37">
        <f t="shared" si="1"/>
        <v>101.29806930581017</v>
      </c>
      <c r="J18" s="17" t="s">
        <v>127</v>
      </c>
    </row>
    <row r="19" spans="2:10" ht="23.25" customHeight="1" hidden="1">
      <c r="B19" s="21" t="s">
        <v>55</v>
      </c>
      <c r="C19" s="22" t="s">
        <v>11</v>
      </c>
      <c r="D19" s="23" t="s">
        <v>33</v>
      </c>
      <c r="E19" s="39">
        <v>0</v>
      </c>
      <c r="F19" s="39">
        <v>0</v>
      </c>
      <c r="G19" s="37">
        <v>0</v>
      </c>
      <c r="H19" s="35" t="e">
        <f t="shared" si="0"/>
        <v>#DIV/0!</v>
      </c>
      <c r="I19" s="35" t="e">
        <f t="shared" si="1"/>
        <v>#DIV/0!</v>
      </c>
      <c r="J19" s="40"/>
    </row>
    <row r="20" spans="2:10" ht="18" customHeight="1">
      <c r="B20" s="18"/>
      <c r="C20" s="25"/>
      <c r="D20" s="20" t="s">
        <v>73</v>
      </c>
      <c r="E20" s="35">
        <f>E21+E22+E23+E24+E25+E26+E27+E28+E29+E30+E31+E32+E33+E34+E35+E36</f>
        <v>320347.8</v>
      </c>
      <c r="F20" s="35">
        <f>F21+F22+F23+F24+F25+F26+F27+F28+F29+F30+F31+F32+F33+F34+F35+F36</f>
        <v>347587.69999999995</v>
      </c>
      <c r="G20" s="35">
        <f>G21+G22+G23+G24+G25+G26+G27+G28+G29+G30+G31+G32+G33+G34+G35+G36</f>
        <v>290857.6</v>
      </c>
      <c r="H20" s="35">
        <f t="shared" si="0"/>
        <v>90.79431792570449</v>
      </c>
      <c r="I20" s="35">
        <f t="shared" si="1"/>
        <v>83.67891038722026</v>
      </c>
      <c r="J20" s="41"/>
    </row>
    <row r="21" spans="2:10" ht="66" customHeight="1">
      <c r="B21" s="21" t="s">
        <v>56</v>
      </c>
      <c r="C21" s="22" t="s">
        <v>1</v>
      </c>
      <c r="D21" s="23" t="s">
        <v>42</v>
      </c>
      <c r="E21" s="39">
        <v>0</v>
      </c>
      <c r="F21" s="39">
        <v>842.6</v>
      </c>
      <c r="G21" s="37">
        <v>842.5</v>
      </c>
      <c r="H21" s="37">
        <v>0</v>
      </c>
      <c r="I21" s="37">
        <f t="shared" si="1"/>
        <v>99.98813197246618</v>
      </c>
      <c r="J21" s="42" t="s">
        <v>117</v>
      </c>
    </row>
    <row r="22" spans="2:10" ht="51" customHeight="1">
      <c r="B22" s="21" t="s">
        <v>107</v>
      </c>
      <c r="C22" s="22" t="s">
        <v>2</v>
      </c>
      <c r="D22" s="23" t="s">
        <v>106</v>
      </c>
      <c r="E22" s="39">
        <v>0</v>
      </c>
      <c r="F22" s="39">
        <v>1</v>
      </c>
      <c r="G22" s="37">
        <v>1</v>
      </c>
      <c r="H22" s="37">
        <v>0</v>
      </c>
      <c r="I22" s="37">
        <f t="shared" si="1"/>
        <v>100</v>
      </c>
      <c r="J22" s="42" t="s">
        <v>123</v>
      </c>
    </row>
    <row r="23" spans="2:10" ht="96" customHeight="1">
      <c r="B23" s="21" t="s">
        <v>57</v>
      </c>
      <c r="C23" s="22" t="s">
        <v>4</v>
      </c>
      <c r="D23" s="23" t="s">
        <v>121</v>
      </c>
      <c r="E23" s="39">
        <v>220180</v>
      </c>
      <c r="F23" s="39">
        <v>217356</v>
      </c>
      <c r="G23" s="37">
        <v>180789.1</v>
      </c>
      <c r="H23" s="37">
        <f t="shared" si="0"/>
        <v>82.10968298664729</v>
      </c>
      <c r="I23" s="37">
        <f t="shared" si="1"/>
        <v>83.17649386260328</v>
      </c>
      <c r="J23" s="38" t="s">
        <v>126</v>
      </c>
    </row>
    <row r="24" spans="2:10" ht="84" customHeight="1">
      <c r="B24" s="21" t="s">
        <v>58</v>
      </c>
      <c r="C24" s="22" t="s">
        <v>5</v>
      </c>
      <c r="D24" s="23" t="s">
        <v>122</v>
      </c>
      <c r="E24" s="39">
        <v>800</v>
      </c>
      <c r="F24" s="39">
        <v>800</v>
      </c>
      <c r="G24" s="37">
        <v>971.9</v>
      </c>
      <c r="H24" s="37">
        <f t="shared" si="0"/>
        <v>121.4875</v>
      </c>
      <c r="I24" s="37">
        <f t="shared" si="1"/>
        <v>121.4875</v>
      </c>
      <c r="J24" s="38" t="s">
        <v>116</v>
      </c>
    </row>
    <row r="25" spans="2:10" ht="46.5" customHeight="1">
      <c r="B25" s="21" t="s">
        <v>59</v>
      </c>
      <c r="C25" s="22" t="s">
        <v>6</v>
      </c>
      <c r="D25" s="23" t="s">
        <v>84</v>
      </c>
      <c r="E25" s="39">
        <v>285</v>
      </c>
      <c r="F25" s="39">
        <v>386</v>
      </c>
      <c r="G25" s="37">
        <v>411.4</v>
      </c>
      <c r="H25" s="37">
        <f t="shared" si="0"/>
        <v>144.35087719298247</v>
      </c>
      <c r="I25" s="37">
        <f t="shared" si="1"/>
        <v>106.580310880829</v>
      </c>
      <c r="J25" s="38" t="s">
        <v>74</v>
      </c>
    </row>
    <row r="26" spans="2:10" ht="48" customHeight="1">
      <c r="B26" s="21" t="s">
        <v>60</v>
      </c>
      <c r="C26" s="22" t="s">
        <v>7</v>
      </c>
      <c r="D26" s="23" t="s">
        <v>45</v>
      </c>
      <c r="E26" s="39">
        <v>29955</v>
      </c>
      <c r="F26" s="39">
        <v>27877</v>
      </c>
      <c r="G26" s="37">
        <v>28071.9</v>
      </c>
      <c r="H26" s="37">
        <f t="shared" si="0"/>
        <v>93.7135703555333</v>
      </c>
      <c r="I26" s="37">
        <f t="shared" si="1"/>
        <v>100.69914266240987</v>
      </c>
      <c r="J26" s="17" t="s">
        <v>120</v>
      </c>
    </row>
    <row r="27" spans="2:10" ht="96.75" customHeight="1">
      <c r="B27" s="21" t="s">
        <v>61</v>
      </c>
      <c r="C27" s="22" t="s">
        <v>8</v>
      </c>
      <c r="D27" s="30" t="s">
        <v>85</v>
      </c>
      <c r="E27" s="39">
        <v>888</v>
      </c>
      <c r="F27" s="39">
        <v>800</v>
      </c>
      <c r="G27" s="37">
        <v>849.6</v>
      </c>
      <c r="H27" s="37">
        <f t="shared" si="0"/>
        <v>95.67567567567568</v>
      </c>
      <c r="I27" s="37">
        <f t="shared" si="1"/>
        <v>106.2</v>
      </c>
      <c r="J27" s="17" t="s">
        <v>114</v>
      </c>
    </row>
    <row r="28" spans="2:10" ht="39.75" customHeight="1">
      <c r="B28" s="21" t="s">
        <v>62</v>
      </c>
      <c r="C28" s="22" t="s">
        <v>9</v>
      </c>
      <c r="D28" s="23" t="s">
        <v>24</v>
      </c>
      <c r="E28" s="39">
        <v>6800</v>
      </c>
      <c r="F28" s="39">
        <v>12800</v>
      </c>
      <c r="G28" s="37">
        <v>13203.9</v>
      </c>
      <c r="H28" s="37">
        <f t="shared" si="0"/>
        <v>194.17499999999998</v>
      </c>
      <c r="I28" s="37">
        <f t="shared" si="1"/>
        <v>103.15546874999998</v>
      </c>
      <c r="J28" s="38" t="s">
        <v>119</v>
      </c>
    </row>
    <row r="29" spans="2:10" ht="35.25" customHeight="1">
      <c r="B29" s="21" t="s">
        <v>83</v>
      </c>
      <c r="C29" s="22" t="s">
        <v>10</v>
      </c>
      <c r="D29" s="23" t="s">
        <v>86</v>
      </c>
      <c r="E29" s="39">
        <v>202</v>
      </c>
      <c r="F29" s="39">
        <v>7056.8</v>
      </c>
      <c r="G29" s="37">
        <v>7154.2</v>
      </c>
      <c r="H29" s="37">
        <f t="shared" si="0"/>
        <v>3541.683168316832</v>
      </c>
      <c r="I29" s="37">
        <f t="shared" si="1"/>
        <v>101.38022899897969</v>
      </c>
      <c r="J29" s="38" t="s">
        <v>101</v>
      </c>
    </row>
    <row r="30" spans="2:10" ht="33" customHeight="1">
      <c r="B30" s="21" t="s">
        <v>63</v>
      </c>
      <c r="C30" s="22" t="s">
        <v>11</v>
      </c>
      <c r="D30" s="23" t="s">
        <v>40</v>
      </c>
      <c r="E30" s="37">
        <v>31957</v>
      </c>
      <c r="F30" s="37">
        <v>28960.3</v>
      </c>
      <c r="G30" s="37">
        <v>29117.9</v>
      </c>
      <c r="H30" s="37">
        <f t="shared" si="0"/>
        <v>91.11587445630066</v>
      </c>
      <c r="I30" s="37">
        <f t="shared" si="1"/>
        <v>100.54419325766655</v>
      </c>
      <c r="J30" s="38" t="s">
        <v>113</v>
      </c>
    </row>
    <row r="31" spans="2:10" ht="96.75" customHeight="1">
      <c r="B31" s="21" t="s">
        <v>64</v>
      </c>
      <c r="C31" s="22" t="s">
        <v>12</v>
      </c>
      <c r="D31" s="23" t="s">
        <v>87</v>
      </c>
      <c r="E31" s="39">
        <v>12135</v>
      </c>
      <c r="F31" s="39">
        <v>24304</v>
      </c>
      <c r="G31" s="37">
        <v>2617.8</v>
      </c>
      <c r="H31" s="37">
        <f t="shared" si="0"/>
        <v>21.572311495673674</v>
      </c>
      <c r="I31" s="37">
        <f t="shared" si="1"/>
        <v>10.771066491112574</v>
      </c>
      <c r="J31" s="17" t="s">
        <v>131</v>
      </c>
    </row>
    <row r="32" spans="2:10" ht="114.75" customHeight="1">
      <c r="B32" s="21" t="s">
        <v>103</v>
      </c>
      <c r="C32" s="22" t="s">
        <v>13</v>
      </c>
      <c r="D32" s="23" t="s">
        <v>104</v>
      </c>
      <c r="E32" s="39">
        <v>0</v>
      </c>
      <c r="F32" s="39">
        <v>23.6</v>
      </c>
      <c r="G32" s="37">
        <v>23.6</v>
      </c>
      <c r="H32" s="37">
        <v>0</v>
      </c>
      <c r="I32" s="37">
        <f t="shared" si="1"/>
        <v>100</v>
      </c>
      <c r="J32" s="17" t="s">
        <v>111</v>
      </c>
    </row>
    <row r="33" spans="2:10" ht="29.25" customHeight="1">
      <c r="B33" s="21" t="s">
        <v>65</v>
      </c>
      <c r="C33" s="26" t="s">
        <v>15</v>
      </c>
      <c r="D33" s="23" t="s">
        <v>35</v>
      </c>
      <c r="E33" s="39">
        <v>9702</v>
      </c>
      <c r="F33" s="39">
        <v>13735.7</v>
      </c>
      <c r="G33" s="37">
        <v>13905</v>
      </c>
      <c r="H33" s="37">
        <f t="shared" si="0"/>
        <v>143.32096474953616</v>
      </c>
      <c r="I33" s="37">
        <f t="shared" si="1"/>
        <v>101.23255458404013</v>
      </c>
      <c r="J33" s="44" t="s">
        <v>76</v>
      </c>
    </row>
    <row r="34" spans="2:10" ht="29.25" customHeight="1">
      <c r="B34" s="21" t="s">
        <v>29</v>
      </c>
      <c r="C34" s="26" t="s">
        <v>16</v>
      </c>
      <c r="D34" s="23" t="s">
        <v>25</v>
      </c>
      <c r="E34" s="37">
        <v>7443.8</v>
      </c>
      <c r="F34" s="37">
        <v>12618.1</v>
      </c>
      <c r="G34" s="37">
        <v>13383.3</v>
      </c>
      <c r="H34" s="37">
        <f t="shared" si="0"/>
        <v>179.7912356592063</v>
      </c>
      <c r="I34" s="37">
        <f t="shared" si="1"/>
        <v>106.06430445154183</v>
      </c>
      <c r="J34" s="38" t="s">
        <v>77</v>
      </c>
    </row>
    <row r="35" spans="2:10" ht="33" customHeight="1">
      <c r="B35" s="21" t="s">
        <v>46</v>
      </c>
      <c r="C35" s="26" t="s">
        <v>91</v>
      </c>
      <c r="D35" s="23" t="s">
        <v>82</v>
      </c>
      <c r="E35" s="37">
        <v>0</v>
      </c>
      <c r="F35" s="37">
        <v>0</v>
      </c>
      <c r="G35" s="37">
        <v>-512.1</v>
      </c>
      <c r="H35" s="37">
        <v>0</v>
      </c>
      <c r="I35" s="37">
        <v>0</v>
      </c>
      <c r="J35" s="44" t="s">
        <v>95</v>
      </c>
    </row>
    <row r="36" spans="2:10" ht="32.25" customHeight="1">
      <c r="B36" s="21" t="s">
        <v>92</v>
      </c>
      <c r="C36" s="26" t="s">
        <v>102</v>
      </c>
      <c r="D36" s="23" t="s">
        <v>93</v>
      </c>
      <c r="E36" s="37">
        <v>0</v>
      </c>
      <c r="F36" s="37">
        <v>26.6</v>
      </c>
      <c r="G36" s="37">
        <v>26.6</v>
      </c>
      <c r="H36" s="37">
        <v>0</v>
      </c>
      <c r="I36" s="37">
        <f t="shared" si="1"/>
        <v>100</v>
      </c>
      <c r="J36" s="44" t="s">
        <v>108</v>
      </c>
    </row>
    <row r="37" spans="2:10" ht="18" customHeight="1">
      <c r="B37" s="18" t="s">
        <v>31</v>
      </c>
      <c r="C37" s="25" t="s">
        <v>18</v>
      </c>
      <c r="D37" s="27" t="s">
        <v>30</v>
      </c>
      <c r="E37" s="35">
        <f>E38+E39+E40+E41+E42+E43</f>
        <v>2536751.0999999996</v>
      </c>
      <c r="F37" s="35">
        <f>F38+F39+F40+F41+F42+F43</f>
        <v>3248565.7</v>
      </c>
      <c r="G37" s="35">
        <f>G38+G39+G40+G41+G42+G43</f>
        <v>3217778.8000000003</v>
      </c>
      <c r="H37" s="35">
        <f t="shared" si="0"/>
        <v>126.84645332370215</v>
      </c>
      <c r="I37" s="35">
        <f t="shared" si="1"/>
        <v>99.05229252405147</v>
      </c>
      <c r="J37" s="40"/>
    </row>
    <row r="38" spans="2:10" ht="40.5" customHeight="1">
      <c r="B38" s="21" t="s">
        <v>66</v>
      </c>
      <c r="C38" s="22" t="s">
        <v>1</v>
      </c>
      <c r="D38" s="28" t="s">
        <v>20</v>
      </c>
      <c r="E38" s="37">
        <v>441274.6</v>
      </c>
      <c r="F38" s="37">
        <v>496411.7</v>
      </c>
      <c r="G38" s="37">
        <v>496411.7</v>
      </c>
      <c r="H38" s="37">
        <f t="shared" si="0"/>
        <v>112.49496345359557</v>
      </c>
      <c r="I38" s="37">
        <f t="shared" si="1"/>
        <v>100</v>
      </c>
      <c r="J38" s="38" t="s">
        <v>118</v>
      </c>
    </row>
    <row r="39" spans="2:10" ht="18" customHeight="1">
      <c r="B39" s="21" t="s">
        <v>67</v>
      </c>
      <c r="C39" s="22" t="s">
        <v>2</v>
      </c>
      <c r="D39" s="28" t="s">
        <v>23</v>
      </c>
      <c r="E39" s="37">
        <v>393822.5</v>
      </c>
      <c r="F39" s="37">
        <v>1042013.6</v>
      </c>
      <c r="G39" s="37">
        <v>1022760.4</v>
      </c>
      <c r="H39" s="37">
        <f t="shared" si="0"/>
        <v>259.7008550806518</v>
      </c>
      <c r="I39" s="37">
        <f t="shared" si="1"/>
        <v>98.1523081848452</v>
      </c>
      <c r="J39" s="38" t="s">
        <v>79</v>
      </c>
    </row>
    <row r="40" spans="2:10" ht="16.5" customHeight="1">
      <c r="B40" s="21" t="s">
        <v>68</v>
      </c>
      <c r="C40" s="22" t="s">
        <v>4</v>
      </c>
      <c r="D40" s="28" t="s">
        <v>32</v>
      </c>
      <c r="E40" s="37">
        <v>1699098.2</v>
      </c>
      <c r="F40" s="37">
        <v>1626589.3</v>
      </c>
      <c r="G40" s="37">
        <v>1619347.3</v>
      </c>
      <c r="H40" s="37">
        <f t="shared" si="0"/>
        <v>95.30628070820157</v>
      </c>
      <c r="I40" s="37">
        <f t="shared" si="1"/>
        <v>99.55477390635731</v>
      </c>
      <c r="J40" s="38" t="s">
        <v>78</v>
      </c>
    </row>
    <row r="41" spans="2:10" ht="30" customHeight="1">
      <c r="B41" s="21" t="s">
        <v>69</v>
      </c>
      <c r="C41" s="22" t="s">
        <v>5</v>
      </c>
      <c r="D41" s="28" t="s">
        <v>34</v>
      </c>
      <c r="E41" s="39">
        <v>2555.8</v>
      </c>
      <c r="F41" s="39">
        <v>62674.6</v>
      </c>
      <c r="G41" s="37">
        <v>62637.8</v>
      </c>
      <c r="H41" s="37">
        <f t="shared" si="0"/>
        <v>2450.8099225291494</v>
      </c>
      <c r="I41" s="37">
        <f t="shared" si="1"/>
        <v>99.94128402893678</v>
      </c>
      <c r="J41" s="38" t="s">
        <v>80</v>
      </c>
    </row>
    <row r="42" spans="2:10" ht="194.25" customHeight="1">
      <c r="B42" s="21" t="s">
        <v>70</v>
      </c>
      <c r="C42" s="22" t="s">
        <v>6</v>
      </c>
      <c r="D42" s="28" t="s">
        <v>26</v>
      </c>
      <c r="E42" s="37">
        <v>0</v>
      </c>
      <c r="F42" s="37">
        <v>21678.6</v>
      </c>
      <c r="G42" s="37">
        <v>21678.6</v>
      </c>
      <c r="H42" s="37">
        <v>0</v>
      </c>
      <c r="I42" s="37">
        <f t="shared" si="1"/>
        <v>100</v>
      </c>
      <c r="J42" s="42" t="s">
        <v>110</v>
      </c>
    </row>
    <row r="43" spans="2:10" ht="68.25" customHeight="1">
      <c r="B43" s="21" t="s">
        <v>130</v>
      </c>
      <c r="C43" s="22" t="s">
        <v>7</v>
      </c>
      <c r="D43" s="23" t="s">
        <v>38</v>
      </c>
      <c r="E43" s="39">
        <v>0</v>
      </c>
      <c r="F43" s="39">
        <v>-802.1</v>
      </c>
      <c r="G43" s="37">
        <v>-5057</v>
      </c>
      <c r="H43" s="37">
        <v>0</v>
      </c>
      <c r="I43" s="37">
        <v>0</v>
      </c>
      <c r="J43" s="43" t="s">
        <v>109</v>
      </c>
    </row>
    <row r="44" spans="2:10" ht="16.5" customHeight="1">
      <c r="B44" s="5"/>
      <c r="C44" s="4" t="s">
        <v>19</v>
      </c>
      <c r="D44" s="8" t="s">
        <v>17</v>
      </c>
      <c r="E44" s="35">
        <f>SUM(E8+E37)</f>
        <v>3758602.1999999997</v>
      </c>
      <c r="F44" s="31">
        <f>SUM(F8+F37)</f>
        <v>4519934.4</v>
      </c>
      <c r="G44" s="32">
        <f>SUM(G8+G37)</f>
        <v>4454277.300000001</v>
      </c>
      <c r="H44" s="35">
        <f t="shared" si="0"/>
        <v>118.50887811431603</v>
      </c>
      <c r="I44" s="35">
        <f t="shared" si="1"/>
        <v>98.54738820988199</v>
      </c>
      <c r="J44" s="15"/>
    </row>
    <row r="46" spans="2:4" ht="15.75">
      <c r="B46" s="11"/>
      <c r="C46" s="12"/>
      <c r="D46" s="13"/>
    </row>
    <row r="50" spans="2:6" ht="15.75">
      <c r="B50" s="6"/>
      <c r="C50" s="7"/>
      <c r="D50" s="7"/>
      <c r="E50" s="7"/>
      <c r="F50" s="7"/>
    </row>
    <row r="51" spans="2:6" ht="15.75">
      <c r="B51" s="7"/>
      <c r="C51" s="7"/>
      <c r="D51" s="7"/>
      <c r="E51" s="7"/>
      <c r="F51" s="7"/>
    </row>
    <row r="52" spans="3:6" ht="15.75">
      <c r="C52" s="1"/>
      <c r="D52" s="1"/>
      <c r="E52" s="1"/>
      <c r="F52" s="1"/>
    </row>
    <row r="56" ht="12" customHeight="1"/>
  </sheetData>
  <sheetProtection/>
  <mergeCells count="1">
    <mergeCell ref="B3:J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Ситникова Вероника Анатольев</cp:lastModifiedBy>
  <cp:lastPrinted>2018-01-24T09:44:13Z</cp:lastPrinted>
  <dcterms:created xsi:type="dcterms:W3CDTF">2001-01-25T10:08:27Z</dcterms:created>
  <dcterms:modified xsi:type="dcterms:W3CDTF">2018-02-27T07:41:19Z</dcterms:modified>
  <cp:category/>
  <cp:version/>
  <cp:contentType/>
  <cp:contentStatus/>
</cp:coreProperties>
</file>