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pluton\DATA\DEPFIN\ИСПОЛНЕНИЕ БЮДЖЕТА\2018 год исполнение бюджета\для сайта\3з.приложения к пояснительной записке\"/>
    </mc:Choice>
  </mc:AlternateContent>
  <bookViews>
    <workbookView xWindow="0" yWindow="0" windowWidth="21570" windowHeight="9915"/>
  </bookViews>
  <sheets>
    <sheet name="Бюджет" sheetId="2" r:id="rId1"/>
  </sheets>
  <definedNames>
    <definedName name="_xlnm.Print_Titles" localSheetId="0">Бюджет!$4:$7</definedName>
    <definedName name="_xlnm.Print_Area" localSheetId="0">Бюджет!$A$1:$J$61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2" l="1"/>
  <c r="H10" i="2"/>
  <c r="H11" i="2"/>
  <c r="H12" i="2"/>
  <c r="H13" i="2"/>
  <c r="H14" i="2"/>
  <c r="H15" i="2"/>
  <c r="H17" i="2"/>
  <c r="H18" i="2"/>
  <c r="H19" i="2"/>
  <c r="H21" i="2"/>
  <c r="H22" i="2"/>
  <c r="H24" i="2"/>
  <c r="H25" i="2"/>
  <c r="H26" i="2"/>
  <c r="H27" i="2"/>
  <c r="H29" i="2"/>
  <c r="H30" i="2"/>
  <c r="H31" i="2"/>
  <c r="H32" i="2"/>
  <c r="H34" i="2"/>
  <c r="H36" i="2"/>
  <c r="H37" i="2"/>
  <c r="H38" i="2"/>
  <c r="H39" i="2"/>
  <c r="H40" i="2"/>
  <c r="H42" i="2"/>
  <c r="H43" i="2"/>
  <c r="H45" i="2"/>
  <c r="H47" i="2"/>
  <c r="H48" i="2"/>
  <c r="H49" i="2"/>
  <c r="H50" i="2"/>
  <c r="H52" i="2"/>
  <c r="H53" i="2"/>
  <c r="H55" i="2"/>
  <c r="H56" i="2"/>
  <c r="H58" i="2"/>
  <c r="G9" i="2"/>
  <c r="G10" i="2"/>
  <c r="G11" i="2"/>
  <c r="G12" i="2"/>
  <c r="G13" i="2"/>
  <c r="G14" i="2"/>
  <c r="G15" i="2"/>
  <c r="G17" i="2"/>
  <c r="G18" i="2"/>
  <c r="G19" i="2"/>
  <c r="G21" i="2"/>
  <c r="G22" i="2"/>
  <c r="G23" i="2"/>
  <c r="G24" i="2"/>
  <c r="G25" i="2"/>
  <c r="G26" i="2"/>
  <c r="G27" i="2"/>
  <c r="G29" i="2"/>
  <c r="G30" i="2"/>
  <c r="G31" i="2"/>
  <c r="G32" i="2"/>
  <c r="G34" i="2"/>
  <c r="G36" i="2"/>
  <c r="G37" i="2"/>
  <c r="G38" i="2"/>
  <c r="G39" i="2"/>
  <c r="G40" i="2"/>
  <c r="G42" i="2"/>
  <c r="G43" i="2"/>
  <c r="G45" i="2"/>
  <c r="G46" i="2"/>
  <c r="G47" i="2"/>
  <c r="G48" i="2"/>
  <c r="G49" i="2"/>
  <c r="G50" i="2"/>
  <c r="G52" i="2"/>
  <c r="G53" i="2"/>
  <c r="G54" i="2"/>
  <c r="G55" i="2"/>
  <c r="G56" i="2"/>
  <c r="G58" i="2"/>
  <c r="E57" i="2"/>
  <c r="F57" i="2"/>
  <c r="G57" i="2" s="1"/>
  <c r="E54" i="2"/>
  <c r="F54" i="2"/>
  <c r="H54" i="2" s="1"/>
  <c r="E51" i="2"/>
  <c r="F51" i="2"/>
  <c r="G51" i="2" s="1"/>
  <c r="E46" i="2"/>
  <c r="F46" i="2"/>
  <c r="H46" i="2" s="1"/>
  <c r="E44" i="2"/>
  <c r="F44" i="2"/>
  <c r="H44" i="2" s="1"/>
  <c r="E41" i="2"/>
  <c r="F41" i="2"/>
  <c r="G41" i="2" s="1"/>
  <c r="E35" i="2"/>
  <c r="F35" i="2"/>
  <c r="G35" i="2" s="1"/>
  <c r="E33" i="2"/>
  <c r="F33" i="2"/>
  <c r="G33" i="2" s="1"/>
  <c r="E28" i="2"/>
  <c r="F28" i="2"/>
  <c r="G28" i="2" s="1"/>
  <c r="E20" i="2"/>
  <c r="F20" i="2"/>
  <c r="H20" i="2" s="1"/>
  <c r="E16" i="2"/>
  <c r="F16" i="2"/>
  <c r="H16" i="2" s="1"/>
  <c r="E8" i="2"/>
  <c r="F8" i="2"/>
  <c r="H8" i="2" s="1"/>
  <c r="D57" i="2"/>
  <c r="D54" i="2"/>
  <c r="D51" i="2"/>
  <c r="D46" i="2"/>
  <c r="D44" i="2"/>
  <c r="D41" i="2"/>
  <c r="D35" i="2"/>
  <c r="D33" i="2"/>
  <c r="D28" i="2"/>
  <c r="D20" i="2"/>
  <c r="D16" i="2"/>
  <c r="D8" i="2"/>
  <c r="D59" i="2" s="1"/>
  <c r="G8" i="2" l="1"/>
  <c r="G44" i="2"/>
  <c r="G20" i="2"/>
  <c r="G16" i="2"/>
  <c r="H51" i="2"/>
  <c r="H35" i="2"/>
  <c r="H57" i="2"/>
  <c r="H41" i="2"/>
  <c r="H33" i="2"/>
  <c r="H28" i="2"/>
  <c r="F59" i="2"/>
  <c r="G59" i="2" s="1"/>
  <c r="E59" i="2"/>
  <c r="H59" i="2" s="1"/>
</calcChain>
</file>

<file path=xl/sharedStrings.xml><?xml version="1.0" encoding="utf-8"?>
<sst xmlns="http://schemas.openxmlformats.org/spreadsheetml/2006/main" count="114" uniqueCount="105">
  <si>
    <t>Подраздел: Обслуживание государственного внутреннего и муниципального долга</t>
  </si>
  <si>
    <t>Раздел: ОБСЛУЖИВАНИЕ ГОСУДАРСТВЕННОГО И МУНИЦИПАЛЬНОГО ДОЛГА</t>
  </si>
  <si>
    <t>Подраздел: Другие вопросы в области средств массовой информации</t>
  </si>
  <si>
    <t>Подраздел: Периодическая печать и издательства</t>
  </si>
  <si>
    <t>Раздел: СРЕДСТВА МАССОВОЙ ИНФОРМАЦИИ</t>
  </si>
  <si>
    <t>Подраздел: Массовый спорт</t>
  </si>
  <si>
    <t>Подраздел: Физическая культура</t>
  </si>
  <si>
    <t>Раздел: ФИЗИЧЕСКАЯ КУЛЬТУРА И СПОРТ</t>
  </si>
  <si>
    <t>Подраздел: Другие вопросы в области социальной политики</t>
  </si>
  <si>
    <t>Подраздел: Охрана семьи и детства</t>
  </si>
  <si>
    <t>Подраздел: Социальное обеспечение населения</t>
  </si>
  <si>
    <t>Подраздел: Пенсионное обеспечение</t>
  </si>
  <si>
    <t>Раздел: СОЦИАЛЬНАЯ ПОЛИТИКА</t>
  </si>
  <si>
    <t>Подраздел: Другие вопросы в области здравоохранения</t>
  </si>
  <si>
    <t>Раздел: ЗДРАВООХРАНЕНИЕ</t>
  </si>
  <si>
    <t>Подраздел: Другие вопросы в области культуры, кинематографии</t>
  </si>
  <si>
    <t>Подраздел: Культура</t>
  </si>
  <si>
    <t>Раздел: КУЛЬТУРА, КИНЕМАТОГРАФИЯ</t>
  </si>
  <si>
    <t>Подраздел: Другие вопросы в области образования</t>
  </si>
  <si>
    <t>Подраздел: Молодежная политика</t>
  </si>
  <si>
    <t>Подраздел: Дополнительное образование детей</t>
  </si>
  <si>
    <t>Подраздел: Общее образование</t>
  </si>
  <si>
    <t>Подраздел: Дошкольное образование</t>
  </si>
  <si>
    <t>Раздел: ОБРАЗОВАНИЕ</t>
  </si>
  <si>
    <t>Подраздел: Другие вопросы в области охраны окружающей среды</t>
  </si>
  <si>
    <t>Раздел: ОХРАНА ОКРУЖАЮЩЕЙ СРЕДЫ</t>
  </si>
  <si>
    <t>Подраздел: Другие вопросы в области жилищно-коммунального хозяйства</t>
  </si>
  <si>
    <t>Подраздел: Благоустройство</t>
  </si>
  <si>
    <t>Подраздел: Коммунальное хозяйство</t>
  </si>
  <si>
    <t>Подраздел: Жилищное хозяйство</t>
  </si>
  <si>
    <t>Раздел: ЖИЛИЩНО-КОММУНАЛЬНОЕ ХОЗЯЙСТВО</t>
  </si>
  <si>
    <t>Подраздел: Другие вопросы в области национальной экономики</t>
  </si>
  <si>
    <t>Подраздел: Связь и информатика</t>
  </si>
  <si>
    <t>Подраздел: Дорожное хозяйство (дорожные фонды)</t>
  </si>
  <si>
    <t>Подраздел: Транспорт</t>
  </si>
  <si>
    <t>Подраздел: Лесное хозяйство</t>
  </si>
  <si>
    <t>Подраздел: Сельское хозяйство и рыболовство</t>
  </si>
  <si>
    <t>Подраздел: Общеэкономические вопросы</t>
  </si>
  <si>
    <t>Раздел: НАЦИОНАЛЬНАЯ ЭКОНОМИКА</t>
  </si>
  <si>
    <t>Подраздел: Другие вопросы в области национальной безопасности и правоохранительной деятельности</t>
  </si>
  <si>
    <t>Подраздел: Защита населения и территории от чрезвычайных ситуаций природного и техногенного характера, гражданская оборона</t>
  </si>
  <si>
    <t>Подраздел: Органы юстиции</t>
  </si>
  <si>
    <t>Раздел: НАЦИОНАЛЬНАЯ БЕЗОПАСНОСТЬ И ПРАВООХРАНИТЕЛЬНАЯ ДЕЯТЕЛЬНОСТЬ</t>
  </si>
  <si>
    <t>Подраздел: Другие общегосударственные вопросы</t>
  </si>
  <si>
    <t>Подраздел: Резервные фонды</t>
  </si>
  <si>
    <t>Подраздел: Обеспечение деятельности финансовых, налоговых и таможенных органов и органов финансового (финансово-бюджетного) надзора</t>
  </si>
  <si>
    <t>Подраздел: Судебная система</t>
  </si>
  <si>
    <t>Подраздел: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</si>
  <si>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Подраздел: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</si>
  <si>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Подраздел: Функционирование высшего должностного лица субъекта Российской Федерации и муниципального образования</t>
  </si>
  <si>
    <t>Раздел: ОБЩЕГОСУДАРСТВЕННЫЕ ВОПРОСЫ</t>
  </si>
  <si>
    <t>Наименование</t>
  </si>
  <si>
    <t>Утвержденный план на 2018 год, утвержден решением Думы города Мегиона от 27.11.2017 №237</t>
  </si>
  <si>
    <t>Показатели сводной бюджетной росписи за 2018 год</t>
  </si>
  <si>
    <t>Исполнено за 2018 год</t>
  </si>
  <si>
    <t>% исполнения к  утвержден-     ному плану года</t>
  </si>
  <si>
    <t>% исполнения к  уточненному плану года</t>
  </si>
  <si>
    <t xml:space="preserve">Пояснения по отклонениям, если отклонения составили 5% и более от утвержденного плана на год в ту или другую строну </t>
  </si>
  <si>
    <t>Приложение к пояснительной записке</t>
  </si>
  <si>
    <t>Рз, Пр</t>
  </si>
  <si>
    <t>Всего расходов:</t>
  </si>
  <si>
    <t>увеличение объема бюджетных ассигнований обусловлено увеличением должностных окладов на 4 %, выплат в соответствии с действующими нормативными правовыми актами</t>
  </si>
  <si>
    <t>на территории города режим ЧС не вводился</t>
  </si>
  <si>
    <t>увеличение объема бюджетных ассигнований обусловлено увеличением должностных окладов на 4 %, уточнением применения кодов бюджетной классификации расходов по финансовому обеспечению деятельности МКУ "МФЦ"</t>
  </si>
  <si>
    <t>уменьшение объема бюджетных ассигнований обусловлено увеличением должностных окладов на 4 %, уточнением применения кодов бюджетной классификации расходов по финансовому обеспечению деятельности МКУ "МФЦ"</t>
  </si>
  <si>
    <t>в 2018 году уменьшен объем целевых межбюджетных трансфертов из бюджета ХМАО-Югры под фактическую потребность</t>
  </si>
  <si>
    <t>кассовый расход осуществлен под фактическую потребность</t>
  </si>
  <si>
    <t>в 2018 году дополнительно увеличен объем бюджетных ассигнований на реализацию полномочий в области строительства, градостроительной деятельности и жилищных отношений</t>
  </si>
  <si>
    <t>уменьшен объем целевых межбюджетных трансфертов из бюджета ХМАО-Югры на строительство объектов инженерной инфраструктуры на территориях города, предназначенных для жилищного строительства</t>
  </si>
  <si>
    <t xml:space="preserve"> 2018 году уменьшен объем бюджетных ассигнований под фактическую потребность в пределах заключенных муниципальных договоров (контрактов)</t>
  </si>
  <si>
    <t>неисполнены целевые межбюджетные трансферты по обеспечению детей сирот специализированным жилым фондом в связи с отсутствием на рынке жилья города Мегиона предложений, обеспечивающих установленную законодательство ХМАО-Югры стоимость одного квадратного метра, а также площадь жилого помещения</t>
  </si>
  <si>
    <t>в 2018 году увеличен объем целевых межбюджетных трансфертов, направленный на ликвидацию и расселения приспособленных для проживания строений (балочных массивов)</t>
  </si>
  <si>
    <t>объем бюджетных ассигнований в сумме 525 000,0 тыс.руб. (из них средства окружного бюджета 467 250,0 тыс.руб.; средства местного бюджета 57 750,0 тыс.руб.), направленный на ликвидацию и расселения приспособленных для проживания строений (балочных массивов) не исполнен. В 2018 году департаментом муниципальной собственности администрации города осуществлена работа по актуализации Реестра приспособленных для проживания строений, расположенных на территории городского округа город Мегион, граждане, проживающие в приспособленных для проживания строениях, включенные в вышеуказанный реестр, получили первичные уведомления об условиях реализации программных мероприятий. В 2019 году в адрес Департамента строительства Ханты-Мансийского автономного округа – Югры направлено информационное письмо с просьбой увеличения объема бюджетных ассигнований на 2019 финансовый год.  Реализация программных мероприятий планируется к исполнению в 2019 финансовом году</t>
  </si>
  <si>
    <t>бюджетные ассигнования на осуществление переданных государственных полномочий по организации деятельности отдела по опеке и попечительству исполнены с экономией по расходам на закупку товаров, работ, услуг в связи с проведением конкурсных процедур на заключение муниципальных контрактов</t>
  </si>
  <si>
    <t>в 2018 году дополнительно увеличен объем бюджетных ассигнований в сумме 130 409,6 тыс.рублей на строительство спортивного центра с универсальным игровым залом и плоскостными спортивными сооружениями</t>
  </si>
  <si>
    <t>оплата строительно-монтажных работ по объекту капитального строительства спортивного центра с универсальным игровым залом и плоскостными спортивными сооружениями осуществлена по факту выполненных работ, готовность объекта на 01.01.2019 79%</t>
  </si>
  <si>
    <t xml:space="preserve">увеличен объем бюджетных ассигнований по выплате пенсии за выслугу лет лицам, замещавшим муниципальные должности и должности муниципальной службы в органах местного самоуправления города Мегиона </t>
  </si>
  <si>
    <t>уменьшен объем бюджетных ассигнований в связи с привлечением кредита на обеспечение источника финансирования дефицита бюджета города в 4 квартале 2018 года</t>
  </si>
  <si>
    <t>увеличен объем целевых межбюджетных трансфертов из бюджета ХМАО-Югры на строительство (реконструкцию), капитальный ремонт и ремонт автомобильных дорог общего пользования местного значения - (автодорога к пристани  проспект Победы) и объем бюджетных ассигнований на содержание и текущий ремонт автомобильных дорог,  проездов, элементов обустройства улично-дорожной сети, объектов внешнего благоустройства городского округа город Мегион</t>
  </si>
  <si>
    <t>уменьшен объем бюджетных ассигнований в связи с отсутствием потребности</t>
  </si>
  <si>
    <t>уменьшен объем бюджетных ассигнований под фактическую потребность в пределах заключенных муниципальных договоров (контрактов)</t>
  </si>
  <si>
    <t>кассовый расход осуществлен под фактическую потребность, в рамках заключенных муниципальных контрактов</t>
  </si>
  <si>
    <t>уменьшен объем целевых межбюджетных трансфертов из бюджета ХМАО-Югры на обеспечение функционирования и развития систем видеонаблюдения в сфере общественного порядка</t>
  </si>
  <si>
    <t>в течение 2018 года увеличен объем целевых межбюджетных трансфертов из бюджета ХМАО-Югры на поддержку животноводства, переработку и реализацию продукции животноводства, а также на повышение эффективности использования и развитие ресурсного потенциала рыбохозяйственного комплекса</t>
  </si>
  <si>
    <t>уменьшен объем целевых межбюджетных трансфертов из бюджета ХМАО-Югры на реализацию мероприятий по содействию трудоустройству граждан</t>
  </si>
  <si>
    <t xml:space="preserve">Пояснения по отклонениям, если отклонения составили 5% и более от уточненного плана на год в ту или другую сторону </t>
  </si>
  <si>
    <t>увеличение объема бюджетных ассигнований обусловлено увеличением должностных окладов на 4 %, выплат в соответствии с действующими нормативными правовыми актами, а также перевыполнение обусловлено доведением целевых межбюджетных трансфертов в 2018 финансовом году</t>
  </si>
  <si>
    <t>увеличение объема бюджетных ассигнований обусловлено увеличением должностных окладов на 4 %, выплат в соответствии с действующими нормативными правовыми актами, а также перевыполнение обусловлено поступлением финансовой помощи (средства благотворительных пожертвований) в 2018 финансовом году</t>
  </si>
  <si>
    <t>неисполнение обусловлено уменьшением показателей объема бюджетных ассигнований под фактическую потребность</t>
  </si>
  <si>
    <t>на основании постановления администрации города Мегиона от 22.06.2018 №1235 "О ликвидации муниципального автономного учреждения "Комбинат по обслуживанию учреждений социальной сферы" и руководствуясь статьей 37 Федерального закона РФ от 29.12.2012 №273-ФЗ "Об образовании в Российской Федерации" объем  межбюджетных трансфертов, направленный на организацию питания обучающихся, перераспределен на организации, осуществляющие образовательную деятельность</t>
  </si>
  <si>
    <t xml:space="preserve">увеличение объема бюджетных ассигнований обусловлено увеличением в течение года нормативов обеспечения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(Постановления Правительства ХМАО-Югры №63-П от 07.03.2018, №159-П                                от 18.05.2018, №368-П от 12.10.2018), а также уточнения среднегодового контингента обучающихся в муниципальных общеобразовательных организациях (на основании данных статистических данных ОО-1) и воспитанников в муниципальных дошкольных образовательных организациях                (на основании статистических данных 85-к и прогнозного комплектования на учебный год). </t>
  </si>
  <si>
    <t xml:space="preserve">увеличение объема бюджетных ассигнований обусловлено увеличением должностных окладов на 4 %, выплат в соответствии с действующими нормативными правовыми актами, перевыполнение обусловлено доведением целевых межбюджетных трансфертов в 2018 финансовом году </t>
  </si>
  <si>
    <t>01.00</t>
  </si>
  <si>
    <t>03.00</t>
  </si>
  <si>
    <t>04.00</t>
  </si>
  <si>
    <t>05.00</t>
  </si>
  <si>
    <t>06.00</t>
  </si>
  <si>
    <t>07.00</t>
  </si>
  <si>
    <t>08.00</t>
  </si>
  <si>
    <t>09.00</t>
  </si>
  <si>
    <t>10.00</t>
  </si>
  <si>
    <t>11.00</t>
  </si>
  <si>
    <t>12.00</t>
  </si>
  <si>
    <t>13.00</t>
  </si>
  <si>
    <t>Сведения о фактически произведенных расходах по разделам и подразделам классификации расходов бюджета городского округа город Мегион за 2018 год в сравнении с первоначально утвержденными значениями решением Думы города о бюджете и с уточненными значениями с учетом внесенных изменений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</si>
</sst>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0\.00"/>
    <numFmt numFmtId="165" formatCode="0000"/>
    <numFmt numFmtId="166" formatCode="#,##0.0"/>
  </numFmts>
  <fonts count="13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b/>
      <sz val="8"/>
      <color indexed="9"/>
      <name val="Arial"/>
      <family val="2"/>
      <charset val="204"/>
    </font>
    <font>
      <sz val="8"/>
      <name val="Arial"/>
      <family val="2"/>
      <charset val="204"/>
    </font>
    <font>
      <sz val="8"/>
      <name val="Arial"/>
      <family val="2"/>
      <charset val="204"/>
    </font>
    <font>
      <b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Arial"/>
      <family val="2"/>
      <charset val="204"/>
    </font>
    <font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7">
    <xf numFmtId="0" fontId="0" fillId="0" borderId="0" xfId="0"/>
    <xf numFmtId="0" fontId="1" fillId="2" borderId="0" xfId="1" applyFill="1"/>
    <xf numFmtId="0" fontId="1" fillId="2" borderId="0" xfId="1" applyFill="1" applyProtection="1">
      <protection hidden="1"/>
    </xf>
    <xf numFmtId="0" fontId="1" fillId="2" borderId="0" xfId="1" applyFill="1" applyBorder="1" applyProtection="1">
      <protection hidden="1"/>
    </xf>
    <xf numFmtId="0" fontId="1" fillId="2" borderId="0" xfId="1" applyNumberFormat="1" applyFont="1" applyFill="1" applyBorder="1" applyAlignment="1" applyProtection="1">
      <alignment wrapText="1"/>
      <protection hidden="1"/>
    </xf>
    <xf numFmtId="166" fontId="4" fillId="2" borderId="18" xfId="1" applyNumberFormat="1" applyFont="1" applyFill="1" applyBorder="1" applyAlignment="1" applyProtection="1">
      <alignment horizontal="center" vertical="center"/>
      <protection hidden="1"/>
    </xf>
    <xf numFmtId="164" fontId="4" fillId="2" borderId="8" xfId="1" applyNumberFormat="1" applyFont="1" applyFill="1" applyBorder="1" applyAlignment="1" applyProtection="1">
      <alignment horizontal="center" vertical="center" wrapText="1"/>
      <protection hidden="1"/>
    </xf>
    <xf numFmtId="166" fontId="4" fillId="2" borderId="8" xfId="1" applyNumberFormat="1" applyFont="1" applyFill="1" applyBorder="1" applyAlignment="1" applyProtection="1">
      <alignment horizontal="center" vertical="center"/>
      <protection hidden="1"/>
    </xf>
    <xf numFmtId="165" fontId="5" fillId="2" borderId="9" xfId="1" applyNumberFormat="1" applyFont="1" applyFill="1" applyBorder="1" applyAlignment="1" applyProtection="1">
      <alignment wrapText="1"/>
      <protection hidden="1"/>
    </xf>
    <xf numFmtId="166" fontId="4" fillId="2" borderId="8" xfId="1" applyNumberFormat="1" applyFont="1" applyFill="1" applyBorder="1" applyAlignment="1" applyProtection="1">
      <alignment horizontal="center" wrapText="1"/>
      <protection hidden="1"/>
    </xf>
    <xf numFmtId="0" fontId="1" fillId="2" borderId="0" xfId="1" applyNumberFormat="1" applyFont="1" applyFill="1" applyBorder="1" applyAlignment="1" applyProtection="1">
      <protection hidden="1"/>
    </xf>
    <xf numFmtId="0" fontId="3" fillId="2" borderId="5" xfId="1" applyNumberFormat="1" applyFont="1" applyFill="1" applyBorder="1" applyAlignment="1" applyProtection="1">
      <protection hidden="1"/>
    </xf>
    <xf numFmtId="166" fontId="2" fillId="2" borderId="5" xfId="1" applyNumberFormat="1" applyFont="1" applyFill="1" applyBorder="1" applyAlignment="1" applyProtection="1">
      <alignment horizontal="center" vertical="center"/>
      <protection hidden="1"/>
    </xf>
    <xf numFmtId="0" fontId="9" fillId="2" borderId="5" xfId="1" applyFont="1" applyFill="1" applyBorder="1" applyProtection="1">
      <protection hidden="1"/>
    </xf>
    <xf numFmtId="0" fontId="9" fillId="2" borderId="3" xfId="1" applyFont="1" applyFill="1" applyBorder="1"/>
    <xf numFmtId="0" fontId="1" fillId="2" borderId="4" xfId="1" applyNumberFormat="1" applyFont="1" applyFill="1" applyBorder="1" applyAlignment="1" applyProtection="1">
      <protection hidden="1"/>
    </xf>
    <xf numFmtId="0" fontId="1" fillId="2" borderId="13" xfId="1" applyNumberFormat="1" applyFont="1" applyFill="1" applyBorder="1" applyAlignment="1" applyProtection="1">
      <protection hidden="1"/>
    </xf>
    <xf numFmtId="0" fontId="2" fillId="2" borderId="14" xfId="1" applyNumberFormat="1" applyFont="1" applyFill="1" applyBorder="1" applyAlignment="1" applyProtection="1">
      <protection hidden="1"/>
    </xf>
    <xf numFmtId="0" fontId="2" fillId="2" borderId="15" xfId="1" applyNumberFormat="1" applyFont="1" applyFill="1" applyBorder="1" applyAlignment="1" applyProtection="1">
      <protection hidden="1"/>
    </xf>
    <xf numFmtId="0" fontId="1" fillId="2" borderId="2" xfId="1" applyFill="1" applyBorder="1" applyProtection="1">
      <protection hidden="1"/>
    </xf>
    <xf numFmtId="0" fontId="1" fillId="2" borderId="0" xfId="1" applyNumberFormat="1" applyFont="1" applyFill="1" applyAlignment="1" applyProtection="1">
      <protection hidden="1"/>
    </xf>
    <xf numFmtId="0" fontId="1" fillId="2" borderId="1" xfId="1" applyNumberFormat="1" applyFont="1" applyFill="1" applyBorder="1" applyAlignment="1" applyProtection="1">
      <protection hidden="1"/>
    </xf>
    <xf numFmtId="0" fontId="1" fillId="2" borderId="1" xfId="1" applyFill="1" applyBorder="1" applyProtection="1">
      <protection hidden="1"/>
    </xf>
    <xf numFmtId="0" fontId="4" fillId="2" borderId="20" xfId="1" applyNumberFormat="1" applyFont="1" applyFill="1" applyBorder="1" applyAlignment="1" applyProtection="1">
      <alignment horizontal="center" vertical="center"/>
      <protection hidden="1"/>
    </xf>
    <xf numFmtId="0" fontId="4" fillId="2" borderId="21" xfId="1" applyNumberFormat="1" applyFont="1" applyFill="1" applyBorder="1" applyAlignment="1" applyProtection="1">
      <alignment horizontal="center" vertical="center"/>
      <protection hidden="1"/>
    </xf>
    <xf numFmtId="0" fontId="4" fillId="2" borderId="22" xfId="1" applyNumberFormat="1" applyFont="1" applyFill="1" applyBorder="1" applyAlignment="1" applyProtection="1">
      <alignment horizontal="center" vertical="center"/>
      <protection hidden="1"/>
    </xf>
    <xf numFmtId="166" fontId="4" fillId="2" borderId="23" xfId="1" applyNumberFormat="1" applyFont="1" applyFill="1" applyBorder="1" applyAlignment="1" applyProtection="1">
      <alignment horizontal="center" vertical="center"/>
      <protection hidden="1"/>
    </xf>
    <xf numFmtId="0" fontId="9" fillId="2" borderId="8" xfId="1" applyFont="1" applyFill="1" applyBorder="1" applyAlignment="1" applyProtection="1">
      <alignment vertical="center" wrapText="1"/>
      <protection hidden="1"/>
    </xf>
    <xf numFmtId="0" fontId="9" fillId="2" borderId="7" xfId="1" applyFont="1" applyFill="1" applyBorder="1" applyAlignment="1">
      <alignment vertical="center"/>
    </xf>
    <xf numFmtId="0" fontId="9" fillId="2" borderId="8" xfId="1" applyFont="1" applyFill="1" applyBorder="1" applyAlignment="1" applyProtection="1">
      <alignment vertical="center"/>
      <protection hidden="1"/>
    </xf>
    <xf numFmtId="0" fontId="9" fillId="0" borderId="8" xfId="1" applyFont="1" applyFill="1" applyBorder="1" applyAlignment="1" applyProtection="1">
      <alignment vertical="center" wrapText="1"/>
      <protection hidden="1"/>
    </xf>
    <xf numFmtId="0" fontId="9" fillId="0" borderId="7" xfId="1" applyFont="1" applyFill="1" applyBorder="1" applyAlignment="1">
      <alignment vertical="center" wrapText="1"/>
    </xf>
    <xf numFmtId="0" fontId="9" fillId="2" borderId="7" xfId="1" applyFont="1" applyFill="1" applyBorder="1" applyAlignment="1">
      <alignment vertical="center" wrapText="1"/>
    </xf>
    <xf numFmtId="0" fontId="10" fillId="0" borderId="7" xfId="0" applyFont="1" applyBorder="1" applyAlignment="1">
      <alignment vertical="center" wrapText="1"/>
    </xf>
    <xf numFmtId="165" fontId="4" fillId="2" borderId="9" xfId="1" applyNumberFormat="1" applyFont="1" applyFill="1" applyBorder="1" applyAlignment="1" applyProtection="1">
      <alignment wrapText="1"/>
      <protection hidden="1"/>
    </xf>
    <xf numFmtId="0" fontId="8" fillId="2" borderId="6" xfId="1" applyNumberFormat="1" applyFont="1" applyFill="1" applyBorder="1" applyAlignment="1" applyProtection="1">
      <protection hidden="1"/>
    </xf>
    <xf numFmtId="0" fontId="8" fillId="2" borderId="0" xfId="1" applyFont="1" applyFill="1" applyBorder="1" applyProtection="1">
      <protection hidden="1"/>
    </xf>
    <xf numFmtId="165" fontId="2" fillId="2" borderId="9" xfId="1" applyNumberFormat="1" applyFont="1" applyFill="1" applyBorder="1" applyAlignment="1" applyProtection="1">
      <alignment wrapText="1"/>
      <protection hidden="1"/>
    </xf>
    <xf numFmtId="49" fontId="2" fillId="2" borderId="8" xfId="1" applyNumberFormat="1" applyFont="1" applyFill="1" applyBorder="1" applyAlignment="1" applyProtection="1">
      <alignment horizontal="center" vertical="center" wrapText="1"/>
      <protection hidden="1"/>
    </xf>
    <xf numFmtId="166" fontId="2" fillId="2" borderId="8" xfId="1" applyNumberFormat="1" applyFont="1" applyFill="1" applyBorder="1" applyAlignment="1" applyProtection="1">
      <alignment horizontal="center" vertical="center"/>
      <protection hidden="1"/>
    </xf>
    <xf numFmtId="166" fontId="2" fillId="2" borderId="18" xfId="1" applyNumberFormat="1" applyFont="1" applyFill="1" applyBorder="1" applyAlignment="1" applyProtection="1">
      <alignment horizontal="center" vertical="center"/>
      <protection hidden="1"/>
    </xf>
    <xf numFmtId="0" fontId="11" fillId="2" borderId="8" xfId="1" applyFont="1" applyFill="1" applyBorder="1" applyAlignment="1" applyProtection="1">
      <alignment vertical="center"/>
      <protection hidden="1"/>
    </xf>
    <xf numFmtId="0" fontId="11" fillId="2" borderId="7" xfId="1" applyFont="1" applyFill="1" applyBorder="1" applyAlignment="1">
      <alignment vertical="center"/>
    </xf>
    <xf numFmtId="0" fontId="8" fillId="2" borderId="0" xfId="1" applyFont="1" applyFill="1"/>
    <xf numFmtId="0" fontId="12" fillId="0" borderId="4" xfId="0" applyFont="1" applyBorder="1" applyAlignment="1">
      <alignment vertical="center"/>
    </xf>
    <xf numFmtId="0" fontId="11" fillId="0" borderId="8" xfId="1" applyFont="1" applyFill="1" applyBorder="1" applyAlignment="1" applyProtection="1">
      <alignment vertical="center" wrapText="1"/>
      <protection hidden="1"/>
    </xf>
    <xf numFmtId="165" fontId="2" fillId="2" borderId="12" xfId="1" applyNumberFormat="1" applyFont="1" applyFill="1" applyBorder="1" applyAlignment="1" applyProtection="1">
      <alignment wrapText="1"/>
      <protection hidden="1"/>
    </xf>
    <xf numFmtId="49" fontId="2" fillId="2" borderId="11" xfId="1" applyNumberFormat="1" applyFont="1" applyFill="1" applyBorder="1" applyAlignment="1" applyProtection="1">
      <alignment horizontal="center" vertical="center" wrapText="1"/>
      <protection hidden="1"/>
    </xf>
    <xf numFmtId="166" fontId="2" fillId="2" borderId="11" xfId="1" applyNumberFormat="1" applyFont="1" applyFill="1" applyBorder="1" applyAlignment="1" applyProtection="1">
      <alignment horizontal="center" vertical="center"/>
      <protection hidden="1"/>
    </xf>
    <xf numFmtId="0" fontId="8" fillId="2" borderId="11" xfId="1" applyFont="1" applyFill="1" applyBorder="1" applyProtection="1">
      <protection hidden="1"/>
    </xf>
    <xf numFmtId="0" fontId="8" fillId="2" borderId="10" xfId="1" applyFont="1" applyFill="1" applyBorder="1"/>
    <xf numFmtId="0" fontId="9" fillId="0" borderId="16" xfId="1" applyFont="1" applyFill="1" applyBorder="1" applyAlignment="1" applyProtection="1">
      <alignment horizontal="left" vertical="center" wrapText="1"/>
      <protection hidden="1"/>
    </xf>
    <xf numFmtId="0" fontId="9" fillId="0" borderId="18" xfId="1" applyFont="1" applyFill="1" applyBorder="1" applyAlignment="1" applyProtection="1">
      <alignment horizontal="left" vertical="center" wrapText="1"/>
      <protection hidden="1"/>
    </xf>
    <xf numFmtId="0" fontId="1" fillId="2" borderId="0" xfId="1" applyNumberFormat="1" applyFont="1" applyFill="1" applyAlignment="1" applyProtection="1">
      <alignment horizontal="center" wrapText="1"/>
      <protection hidden="1"/>
    </xf>
    <xf numFmtId="0" fontId="0" fillId="0" borderId="0" xfId="0" applyAlignment="1">
      <alignment horizontal="center" wrapText="1"/>
    </xf>
    <xf numFmtId="0" fontId="6" fillId="2" borderId="11" xfId="1" applyNumberFormat="1" applyFont="1" applyFill="1" applyBorder="1" applyAlignment="1" applyProtection="1">
      <alignment horizontal="center" vertical="center" wrapText="1"/>
      <protection hidden="1"/>
    </xf>
    <xf numFmtId="0" fontId="7" fillId="2" borderId="8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6" fillId="2" borderId="12" xfId="1" applyNumberFormat="1" applyFont="1" applyFill="1" applyBorder="1" applyAlignment="1" applyProtection="1">
      <alignment horizontal="center" vertical="center" wrapText="1"/>
      <protection hidden="1"/>
    </xf>
    <xf numFmtId="0" fontId="6" fillId="2" borderId="9" xfId="1" applyNumberFormat="1" applyFont="1" applyFill="1" applyBorder="1" applyAlignment="1" applyProtection="1">
      <alignment horizontal="center" vertical="center" wrapText="1"/>
      <protection hidden="1"/>
    </xf>
    <xf numFmtId="0" fontId="6" fillId="2" borderId="19" xfId="1" applyNumberFormat="1" applyFont="1" applyFill="1" applyBorder="1" applyAlignment="1" applyProtection="1">
      <alignment horizontal="center" vertical="center" wrapText="1"/>
      <protection hidden="1"/>
    </xf>
    <xf numFmtId="0" fontId="6" fillId="2" borderId="8" xfId="1" applyNumberFormat="1" applyFont="1" applyFill="1" applyBorder="1" applyAlignment="1" applyProtection="1">
      <alignment horizontal="center" vertical="center" wrapText="1"/>
      <protection hidden="1"/>
    </xf>
    <xf numFmtId="0" fontId="6" fillId="2" borderId="16" xfId="1" applyNumberFormat="1" applyFont="1" applyFill="1" applyBorder="1" applyAlignment="1" applyProtection="1">
      <alignment horizontal="center" vertical="center" wrapText="1"/>
      <protection hidden="1"/>
    </xf>
    <xf numFmtId="0" fontId="6" fillId="2" borderId="10" xfId="1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6" fillId="2" borderId="11" xfId="1" applyFont="1" applyFill="1" applyBorder="1" applyAlignment="1" applyProtection="1">
      <alignment horizontal="center" vertical="center" wrapText="1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1"/>
  <sheetViews>
    <sheetView showGridLines="0" tabSelected="1" zoomScaleNormal="100" workbookViewId="0">
      <selection activeCell="B4" sqref="B4:B6"/>
    </sheetView>
  </sheetViews>
  <sheetFormatPr defaultColWidth="9.140625" defaultRowHeight="12.75" x14ac:dyDescent="0.2"/>
  <cols>
    <col min="1" max="1" width="4" style="1" customWidth="1"/>
    <col min="2" max="2" width="78.7109375" style="1" customWidth="1"/>
    <col min="3" max="3" width="9.140625" style="1" customWidth="1"/>
    <col min="4" max="4" width="17.140625" style="1" customWidth="1"/>
    <col min="5" max="5" width="15" style="1" customWidth="1"/>
    <col min="6" max="6" width="12.140625" style="1" customWidth="1"/>
    <col min="7" max="7" width="13.42578125" style="1" customWidth="1"/>
    <col min="8" max="8" width="12.140625" style="1" customWidth="1"/>
    <col min="9" max="9" width="35.140625" style="1" customWidth="1"/>
    <col min="10" max="10" width="36.85546875" style="1" customWidth="1"/>
    <col min="11" max="237" width="9.140625" style="1" customWidth="1"/>
    <col min="238" max="16384" width="9.140625" style="1"/>
  </cols>
  <sheetData>
    <row r="1" spans="1:10" ht="21.75" customHeight="1" x14ac:dyDescent="0.2">
      <c r="J1" s="1" t="s">
        <v>58</v>
      </c>
    </row>
    <row r="2" spans="1:10" ht="36.75" customHeight="1" x14ac:dyDescent="0.25">
      <c r="A2" s="2"/>
      <c r="B2" s="53" t="s">
        <v>104</v>
      </c>
      <c r="C2" s="54"/>
      <c r="D2" s="54"/>
      <c r="E2" s="54"/>
      <c r="F2" s="54"/>
      <c r="G2" s="54"/>
      <c r="H2" s="54"/>
      <c r="I2" s="54"/>
      <c r="J2" s="54"/>
    </row>
    <row r="3" spans="1:10" ht="12.75" customHeight="1" thickBot="1" x14ac:dyDescent="0.25">
      <c r="A3" s="2"/>
      <c r="B3" s="4"/>
      <c r="C3" s="3"/>
      <c r="D3" s="3"/>
      <c r="E3" s="3"/>
      <c r="F3" s="3"/>
      <c r="G3" s="3"/>
      <c r="H3" s="3"/>
      <c r="I3" s="2"/>
    </row>
    <row r="4" spans="1:10" ht="37.5" customHeight="1" x14ac:dyDescent="0.2">
      <c r="A4" s="3"/>
      <c r="B4" s="58" t="s">
        <v>51</v>
      </c>
      <c r="C4" s="55" t="s">
        <v>59</v>
      </c>
      <c r="D4" s="55" t="s">
        <v>52</v>
      </c>
      <c r="E4" s="55" t="s">
        <v>53</v>
      </c>
      <c r="F4" s="55" t="s">
        <v>54</v>
      </c>
      <c r="G4" s="55" t="s">
        <v>55</v>
      </c>
      <c r="H4" s="55" t="s">
        <v>56</v>
      </c>
      <c r="I4" s="66" t="s">
        <v>57</v>
      </c>
      <c r="J4" s="63" t="s">
        <v>85</v>
      </c>
    </row>
    <row r="5" spans="1:10" ht="11.25" customHeight="1" x14ac:dyDescent="0.2">
      <c r="A5" s="3"/>
      <c r="B5" s="59"/>
      <c r="C5" s="61"/>
      <c r="D5" s="56"/>
      <c r="E5" s="56"/>
      <c r="F5" s="56"/>
      <c r="G5" s="56"/>
      <c r="H5" s="56"/>
      <c r="I5" s="56"/>
      <c r="J5" s="64"/>
    </row>
    <row r="6" spans="1:10" ht="47.25" customHeight="1" thickBot="1" x14ac:dyDescent="0.25">
      <c r="A6" s="3"/>
      <c r="B6" s="60"/>
      <c r="C6" s="62"/>
      <c r="D6" s="57"/>
      <c r="E6" s="57"/>
      <c r="F6" s="57"/>
      <c r="G6" s="57"/>
      <c r="H6" s="57"/>
      <c r="I6" s="57"/>
      <c r="J6" s="65"/>
    </row>
    <row r="7" spans="1:10" ht="12.75" customHeight="1" thickBot="1" x14ac:dyDescent="0.25">
      <c r="A7" s="3"/>
      <c r="B7" s="23">
        <v>1</v>
      </c>
      <c r="C7" s="24">
        <v>2</v>
      </c>
      <c r="D7" s="24">
        <v>3</v>
      </c>
      <c r="E7" s="24">
        <v>4</v>
      </c>
      <c r="F7" s="24">
        <v>5</v>
      </c>
      <c r="G7" s="24">
        <v>6</v>
      </c>
      <c r="H7" s="24">
        <v>7</v>
      </c>
      <c r="I7" s="24">
        <v>8</v>
      </c>
      <c r="J7" s="25">
        <v>9</v>
      </c>
    </row>
    <row r="8" spans="1:10" s="43" customFormat="1" ht="12.75" customHeight="1" x14ac:dyDescent="0.2">
      <c r="A8" s="36"/>
      <c r="B8" s="46" t="s">
        <v>50</v>
      </c>
      <c r="C8" s="47" t="s">
        <v>92</v>
      </c>
      <c r="D8" s="48">
        <f>SUM(D9:D15)</f>
        <v>406425.1</v>
      </c>
      <c r="E8" s="48">
        <f t="shared" ref="E8:F8" si="0">SUM(E9:E15)</f>
        <v>465567.3</v>
      </c>
      <c r="F8" s="48">
        <f t="shared" si="0"/>
        <v>458174</v>
      </c>
      <c r="G8" s="48">
        <f>SUM(F8/D8)*100</f>
        <v>112.73270277844554</v>
      </c>
      <c r="H8" s="48">
        <f>SUM(F8/E8)*100</f>
        <v>98.41198039467119</v>
      </c>
      <c r="I8" s="49"/>
      <c r="J8" s="50"/>
    </row>
    <row r="9" spans="1:10" ht="67.5" customHeight="1" x14ac:dyDescent="0.2">
      <c r="A9" s="3"/>
      <c r="B9" s="34" t="s">
        <v>49</v>
      </c>
      <c r="C9" s="6">
        <v>102</v>
      </c>
      <c r="D9" s="7">
        <v>4917.6000000000004</v>
      </c>
      <c r="E9" s="7">
        <v>5326</v>
      </c>
      <c r="F9" s="7">
        <v>5323.3</v>
      </c>
      <c r="G9" s="5">
        <f t="shared" ref="G9:G59" si="1">SUM(F9/D9)*100</f>
        <v>108.24995932975435</v>
      </c>
      <c r="H9" s="5">
        <f t="shared" ref="H9:H59" si="2">SUM(F9/E9)*100</f>
        <v>99.949305294780316</v>
      </c>
      <c r="I9" s="27" t="s">
        <v>61</v>
      </c>
      <c r="J9" s="28"/>
    </row>
    <row r="10" spans="1:10" ht="68.25" customHeight="1" x14ac:dyDescent="0.2">
      <c r="A10" s="3"/>
      <c r="B10" s="34" t="s">
        <v>48</v>
      </c>
      <c r="C10" s="6">
        <v>103</v>
      </c>
      <c r="D10" s="7">
        <v>17929.7</v>
      </c>
      <c r="E10" s="7">
        <v>19237.3</v>
      </c>
      <c r="F10" s="7">
        <v>19229.900000000001</v>
      </c>
      <c r="G10" s="5">
        <f t="shared" si="1"/>
        <v>107.25165507509887</v>
      </c>
      <c r="H10" s="5">
        <f t="shared" si="2"/>
        <v>99.961533063371689</v>
      </c>
      <c r="I10" s="27" t="s">
        <v>61</v>
      </c>
      <c r="J10" s="28"/>
    </row>
    <row r="11" spans="1:10" ht="21.75" customHeight="1" x14ac:dyDescent="0.2">
      <c r="A11" s="3"/>
      <c r="B11" s="34" t="s">
        <v>47</v>
      </c>
      <c r="C11" s="6">
        <v>104</v>
      </c>
      <c r="D11" s="7">
        <v>159066.5</v>
      </c>
      <c r="E11" s="7">
        <v>163023</v>
      </c>
      <c r="F11" s="7">
        <v>162970.9</v>
      </c>
      <c r="G11" s="5">
        <f t="shared" si="1"/>
        <v>102.45457088701895</v>
      </c>
      <c r="H11" s="5">
        <f t="shared" si="2"/>
        <v>99.968041319323049</v>
      </c>
      <c r="I11" s="29"/>
      <c r="J11" s="28"/>
    </row>
    <row r="12" spans="1:10" ht="12.75" customHeight="1" x14ac:dyDescent="0.2">
      <c r="A12" s="3"/>
      <c r="B12" s="34" t="s">
        <v>46</v>
      </c>
      <c r="C12" s="6">
        <v>105</v>
      </c>
      <c r="D12" s="7">
        <v>62</v>
      </c>
      <c r="E12" s="7">
        <v>62</v>
      </c>
      <c r="F12" s="7">
        <v>61.8</v>
      </c>
      <c r="G12" s="5">
        <f t="shared" si="1"/>
        <v>99.677419354838705</v>
      </c>
      <c r="H12" s="5">
        <f t="shared" si="2"/>
        <v>99.677419354838705</v>
      </c>
      <c r="I12" s="29"/>
      <c r="J12" s="28"/>
    </row>
    <row r="13" spans="1:10" ht="63.75" customHeight="1" x14ac:dyDescent="0.2">
      <c r="A13" s="3"/>
      <c r="B13" s="34" t="s">
        <v>45</v>
      </c>
      <c r="C13" s="6">
        <v>106</v>
      </c>
      <c r="D13" s="7">
        <v>39071.199999999997</v>
      </c>
      <c r="E13" s="7">
        <v>43366</v>
      </c>
      <c r="F13" s="7">
        <v>43170.400000000001</v>
      </c>
      <c r="G13" s="5">
        <f t="shared" si="1"/>
        <v>110.49161530743874</v>
      </c>
      <c r="H13" s="5">
        <f t="shared" si="2"/>
        <v>99.548955402850154</v>
      </c>
      <c r="I13" s="27" t="s">
        <v>61</v>
      </c>
      <c r="J13" s="28"/>
    </row>
    <row r="14" spans="1:10" ht="22.5" customHeight="1" x14ac:dyDescent="0.2">
      <c r="A14" s="3"/>
      <c r="B14" s="34" t="s">
        <v>44</v>
      </c>
      <c r="C14" s="6">
        <v>111</v>
      </c>
      <c r="D14" s="7">
        <v>2000</v>
      </c>
      <c r="E14" s="7">
        <v>700</v>
      </c>
      <c r="F14" s="7">
        <v>0</v>
      </c>
      <c r="G14" s="5">
        <f t="shared" si="1"/>
        <v>0</v>
      </c>
      <c r="H14" s="5">
        <f t="shared" si="2"/>
        <v>0</v>
      </c>
      <c r="I14" s="29" t="s">
        <v>62</v>
      </c>
      <c r="J14" s="28" t="s">
        <v>62</v>
      </c>
    </row>
    <row r="15" spans="1:10" ht="75.75" customHeight="1" x14ac:dyDescent="0.2">
      <c r="A15" s="3"/>
      <c r="B15" s="34" t="s">
        <v>43</v>
      </c>
      <c r="C15" s="6">
        <v>113</v>
      </c>
      <c r="D15" s="7">
        <v>183378.1</v>
      </c>
      <c r="E15" s="7">
        <v>233853</v>
      </c>
      <c r="F15" s="7">
        <v>227417.7</v>
      </c>
      <c r="G15" s="5">
        <f t="shared" si="1"/>
        <v>124.01573579396884</v>
      </c>
      <c r="H15" s="5">
        <f t="shared" si="2"/>
        <v>97.248143064232664</v>
      </c>
      <c r="I15" s="27" t="s">
        <v>63</v>
      </c>
      <c r="J15" s="28"/>
    </row>
    <row r="16" spans="1:10" s="43" customFormat="1" ht="12.75" customHeight="1" x14ac:dyDescent="0.2">
      <c r="A16" s="36"/>
      <c r="B16" s="37" t="s">
        <v>42</v>
      </c>
      <c r="C16" s="38" t="s">
        <v>93</v>
      </c>
      <c r="D16" s="39">
        <f>SUM(D17:D19)</f>
        <v>42486.700000000004</v>
      </c>
      <c r="E16" s="39">
        <f t="shared" ref="E16:F16" si="3">SUM(E17:E19)</f>
        <v>43771.6</v>
      </c>
      <c r="F16" s="39">
        <f t="shared" si="3"/>
        <v>42889.8</v>
      </c>
      <c r="G16" s="40">
        <f t="shared" si="1"/>
        <v>100.9487674966519</v>
      </c>
      <c r="H16" s="40">
        <f t="shared" si="2"/>
        <v>97.985451754105412</v>
      </c>
      <c r="I16" s="41"/>
      <c r="J16" s="42"/>
    </row>
    <row r="17" spans="1:10" ht="12.75" customHeight="1" x14ac:dyDescent="0.2">
      <c r="A17" s="3"/>
      <c r="B17" s="8" t="s">
        <v>41</v>
      </c>
      <c r="C17" s="6">
        <v>304</v>
      </c>
      <c r="D17" s="9">
        <v>6931.8</v>
      </c>
      <c r="E17" s="9">
        <v>7143.3</v>
      </c>
      <c r="F17" s="9">
        <v>7049.5</v>
      </c>
      <c r="G17" s="5">
        <f t="shared" si="1"/>
        <v>101.69797166681091</v>
      </c>
      <c r="H17" s="5">
        <f t="shared" si="2"/>
        <v>98.686881413352367</v>
      </c>
      <c r="I17" s="29"/>
      <c r="J17" s="28"/>
    </row>
    <row r="18" spans="1:10" ht="21.75" customHeight="1" x14ac:dyDescent="0.2">
      <c r="A18" s="3"/>
      <c r="B18" s="34" t="s">
        <v>40</v>
      </c>
      <c r="C18" s="6">
        <v>309</v>
      </c>
      <c r="D18" s="7">
        <v>35311.300000000003</v>
      </c>
      <c r="E18" s="7">
        <v>36408.699999999997</v>
      </c>
      <c r="F18" s="7">
        <v>35681.4</v>
      </c>
      <c r="G18" s="5">
        <f t="shared" si="1"/>
        <v>101.04810641352768</v>
      </c>
      <c r="H18" s="5">
        <f t="shared" si="2"/>
        <v>98.002400525149227</v>
      </c>
      <c r="I18" s="29"/>
      <c r="J18" s="28"/>
    </row>
    <row r="19" spans="1:10" ht="60" customHeight="1" x14ac:dyDescent="0.2">
      <c r="A19" s="3"/>
      <c r="B19" s="34" t="s">
        <v>39</v>
      </c>
      <c r="C19" s="6">
        <v>314</v>
      </c>
      <c r="D19" s="7">
        <v>243.6</v>
      </c>
      <c r="E19" s="7">
        <v>219.6</v>
      </c>
      <c r="F19" s="7">
        <v>158.9</v>
      </c>
      <c r="G19" s="5">
        <f t="shared" si="1"/>
        <v>65.229885057471265</v>
      </c>
      <c r="H19" s="5">
        <f t="shared" si="2"/>
        <v>72.358834244080157</v>
      </c>
      <c r="I19" s="30" t="s">
        <v>82</v>
      </c>
      <c r="J19" s="31" t="s">
        <v>81</v>
      </c>
    </row>
    <row r="20" spans="1:10" s="43" customFormat="1" ht="12.75" customHeight="1" x14ac:dyDescent="0.2">
      <c r="A20" s="36"/>
      <c r="B20" s="37" t="s">
        <v>38</v>
      </c>
      <c r="C20" s="38" t="s">
        <v>94</v>
      </c>
      <c r="D20" s="39">
        <f>SUM(D21:D27)</f>
        <v>435897.9</v>
      </c>
      <c r="E20" s="39">
        <f t="shared" ref="E20:F20" si="4">SUM(E21:E27)</f>
        <v>496669.5</v>
      </c>
      <c r="F20" s="39">
        <f t="shared" si="4"/>
        <v>490679.19999999995</v>
      </c>
      <c r="G20" s="40">
        <f t="shared" si="1"/>
        <v>112.56746132523234</v>
      </c>
      <c r="H20" s="40">
        <f t="shared" si="2"/>
        <v>98.793906209259873</v>
      </c>
      <c r="I20" s="41"/>
      <c r="J20" s="42"/>
    </row>
    <row r="21" spans="1:10" ht="56.25" customHeight="1" x14ac:dyDescent="0.2">
      <c r="A21" s="3"/>
      <c r="B21" s="34" t="s">
        <v>37</v>
      </c>
      <c r="C21" s="6">
        <v>401</v>
      </c>
      <c r="D21" s="7">
        <v>2858.9</v>
      </c>
      <c r="E21" s="7">
        <v>2072.6999999999998</v>
      </c>
      <c r="F21" s="7">
        <v>1993.6</v>
      </c>
      <c r="G21" s="5">
        <f t="shared" si="1"/>
        <v>69.733114134807082</v>
      </c>
      <c r="H21" s="5">
        <f t="shared" si="2"/>
        <v>96.183721715636622</v>
      </c>
      <c r="I21" s="27" t="s">
        <v>84</v>
      </c>
      <c r="J21" s="28"/>
    </row>
    <row r="22" spans="1:10" ht="101.25" customHeight="1" x14ac:dyDescent="0.2">
      <c r="A22" s="3"/>
      <c r="B22" s="34" t="s">
        <v>36</v>
      </c>
      <c r="C22" s="6">
        <v>405</v>
      </c>
      <c r="D22" s="7">
        <v>3886</v>
      </c>
      <c r="E22" s="7">
        <v>7569.2</v>
      </c>
      <c r="F22" s="7">
        <v>7313.6</v>
      </c>
      <c r="G22" s="5">
        <f t="shared" si="1"/>
        <v>188.20380854348946</v>
      </c>
      <c r="H22" s="5">
        <f t="shared" si="2"/>
        <v>96.623157004703273</v>
      </c>
      <c r="I22" s="27" t="s">
        <v>83</v>
      </c>
      <c r="J22" s="28"/>
    </row>
    <row r="23" spans="1:10" ht="34.5" customHeight="1" x14ac:dyDescent="0.2">
      <c r="A23" s="3"/>
      <c r="B23" s="34" t="s">
        <v>35</v>
      </c>
      <c r="C23" s="6">
        <v>407</v>
      </c>
      <c r="D23" s="7">
        <v>200</v>
      </c>
      <c r="E23" s="7">
        <v>0</v>
      </c>
      <c r="F23" s="7">
        <v>0</v>
      </c>
      <c r="G23" s="5">
        <f t="shared" si="1"/>
        <v>0</v>
      </c>
      <c r="H23" s="5">
        <v>0</v>
      </c>
      <c r="I23" s="27" t="s">
        <v>79</v>
      </c>
      <c r="J23" s="32" t="s">
        <v>79</v>
      </c>
    </row>
    <row r="24" spans="1:10" ht="57" customHeight="1" x14ac:dyDescent="0.2">
      <c r="A24" s="3"/>
      <c r="B24" s="34" t="s">
        <v>34</v>
      </c>
      <c r="C24" s="6">
        <v>408</v>
      </c>
      <c r="D24" s="7">
        <v>7500</v>
      </c>
      <c r="E24" s="7">
        <v>7182.5</v>
      </c>
      <c r="F24" s="7">
        <v>6706.3</v>
      </c>
      <c r="G24" s="5">
        <f t="shared" si="1"/>
        <v>89.417333333333332</v>
      </c>
      <c r="H24" s="5">
        <f t="shared" si="2"/>
        <v>93.369996519317795</v>
      </c>
      <c r="I24" s="30" t="s">
        <v>80</v>
      </c>
      <c r="J24" s="31" t="s">
        <v>81</v>
      </c>
    </row>
    <row r="25" spans="1:10" ht="144" x14ac:dyDescent="0.2">
      <c r="A25" s="3"/>
      <c r="B25" s="34" t="s">
        <v>33</v>
      </c>
      <c r="C25" s="6">
        <v>409</v>
      </c>
      <c r="D25" s="7">
        <v>223638.6</v>
      </c>
      <c r="E25" s="7">
        <v>318480.5</v>
      </c>
      <c r="F25" s="7">
        <v>318374.2</v>
      </c>
      <c r="G25" s="5">
        <f t="shared" si="1"/>
        <v>142.3610235442361</v>
      </c>
      <c r="H25" s="5">
        <f t="shared" si="2"/>
        <v>99.966622760263192</v>
      </c>
      <c r="I25" s="30" t="s">
        <v>78</v>
      </c>
      <c r="J25" s="28"/>
    </row>
    <row r="26" spans="1:10" ht="12.75" customHeight="1" x14ac:dyDescent="0.2">
      <c r="A26" s="3"/>
      <c r="B26" s="34" t="s">
        <v>32</v>
      </c>
      <c r="C26" s="6">
        <v>410</v>
      </c>
      <c r="D26" s="7">
        <v>35379.800000000003</v>
      </c>
      <c r="E26" s="7">
        <v>37140.5</v>
      </c>
      <c r="F26" s="7">
        <v>36016.1</v>
      </c>
      <c r="G26" s="5">
        <f t="shared" si="1"/>
        <v>101.79848388063245</v>
      </c>
      <c r="H26" s="5">
        <f t="shared" si="2"/>
        <v>96.972577105854796</v>
      </c>
      <c r="I26" s="29"/>
      <c r="J26" s="28"/>
    </row>
    <row r="27" spans="1:10" ht="75.75" customHeight="1" x14ac:dyDescent="0.2">
      <c r="A27" s="3"/>
      <c r="B27" s="34" t="s">
        <v>31</v>
      </c>
      <c r="C27" s="6">
        <v>412</v>
      </c>
      <c r="D27" s="7">
        <v>162434.6</v>
      </c>
      <c r="E27" s="7">
        <v>124224.1</v>
      </c>
      <c r="F27" s="7">
        <v>120275.4</v>
      </c>
      <c r="G27" s="5">
        <f t="shared" si="1"/>
        <v>74.045431207390536</v>
      </c>
      <c r="H27" s="5">
        <f t="shared" si="2"/>
        <v>96.821309230656524</v>
      </c>
      <c r="I27" s="27" t="s">
        <v>64</v>
      </c>
      <c r="J27" s="28"/>
    </row>
    <row r="28" spans="1:10" s="43" customFormat="1" ht="12.75" customHeight="1" x14ac:dyDescent="0.2">
      <c r="A28" s="36"/>
      <c r="B28" s="37" t="s">
        <v>30</v>
      </c>
      <c r="C28" s="38" t="s">
        <v>95</v>
      </c>
      <c r="D28" s="39">
        <f>SUM(D29:D32)</f>
        <v>332108.79999999999</v>
      </c>
      <c r="E28" s="39">
        <f t="shared" ref="E28:F28" si="5">SUM(E29:E32)</f>
        <v>830444.4</v>
      </c>
      <c r="F28" s="39">
        <f t="shared" si="5"/>
        <v>665643.9</v>
      </c>
      <c r="G28" s="40">
        <f t="shared" si="1"/>
        <v>200.42946769251523</v>
      </c>
      <c r="H28" s="40">
        <f t="shared" si="2"/>
        <v>80.155143438862382</v>
      </c>
      <c r="I28" s="41"/>
      <c r="J28" s="42"/>
    </row>
    <row r="29" spans="1:10" ht="63" customHeight="1" x14ac:dyDescent="0.2">
      <c r="A29" s="3"/>
      <c r="B29" s="34" t="s">
        <v>29</v>
      </c>
      <c r="C29" s="6">
        <v>501</v>
      </c>
      <c r="D29" s="7">
        <v>55160.5</v>
      </c>
      <c r="E29" s="7">
        <v>586125.9</v>
      </c>
      <c r="F29" s="7">
        <v>435516.6</v>
      </c>
      <c r="G29" s="5">
        <f t="shared" si="1"/>
        <v>789.54432972870075</v>
      </c>
      <c r="H29" s="5">
        <f t="shared" si="2"/>
        <v>74.304274900665533</v>
      </c>
      <c r="I29" s="27" t="s">
        <v>67</v>
      </c>
      <c r="J29" s="32" t="s">
        <v>81</v>
      </c>
    </row>
    <row r="30" spans="1:10" ht="76.5" customHeight="1" x14ac:dyDescent="0.2">
      <c r="A30" s="3"/>
      <c r="B30" s="34" t="s">
        <v>28</v>
      </c>
      <c r="C30" s="6">
        <v>502</v>
      </c>
      <c r="D30" s="7">
        <v>216330.1</v>
      </c>
      <c r="E30" s="7">
        <v>185982.4</v>
      </c>
      <c r="F30" s="7">
        <v>173778.5</v>
      </c>
      <c r="G30" s="5">
        <f t="shared" si="1"/>
        <v>80.330245305669436</v>
      </c>
      <c r="H30" s="5">
        <f t="shared" si="2"/>
        <v>93.438142533917187</v>
      </c>
      <c r="I30" s="27" t="s">
        <v>68</v>
      </c>
      <c r="J30" s="32" t="s">
        <v>81</v>
      </c>
    </row>
    <row r="31" spans="1:10" ht="51.75" customHeight="1" x14ac:dyDescent="0.2">
      <c r="A31" s="3"/>
      <c r="B31" s="34" t="s">
        <v>27</v>
      </c>
      <c r="C31" s="6">
        <v>503</v>
      </c>
      <c r="D31" s="7">
        <v>60599.199999999997</v>
      </c>
      <c r="E31" s="7">
        <v>58318.6</v>
      </c>
      <c r="F31" s="7">
        <v>56334</v>
      </c>
      <c r="G31" s="5">
        <f t="shared" si="1"/>
        <v>92.961623255752556</v>
      </c>
      <c r="H31" s="5">
        <f t="shared" si="2"/>
        <v>96.59696906304336</v>
      </c>
      <c r="I31" s="27" t="s">
        <v>69</v>
      </c>
      <c r="J31" s="28"/>
    </row>
    <row r="32" spans="1:10" ht="43.5" customHeight="1" x14ac:dyDescent="0.2">
      <c r="A32" s="3"/>
      <c r="B32" s="34" t="s">
        <v>26</v>
      </c>
      <c r="C32" s="6">
        <v>505</v>
      </c>
      <c r="D32" s="7">
        <v>19</v>
      </c>
      <c r="E32" s="7">
        <v>17.5</v>
      </c>
      <c r="F32" s="7">
        <v>14.8</v>
      </c>
      <c r="G32" s="5">
        <f t="shared" si="1"/>
        <v>77.894736842105274</v>
      </c>
      <c r="H32" s="5">
        <f t="shared" si="2"/>
        <v>84.571428571428569</v>
      </c>
      <c r="I32" s="27" t="s">
        <v>65</v>
      </c>
      <c r="J32" s="32" t="s">
        <v>66</v>
      </c>
    </row>
    <row r="33" spans="1:10" s="43" customFormat="1" ht="12.75" customHeight="1" x14ac:dyDescent="0.2">
      <c r="A33" s="36"/>
      <c r="B33" s="37" t="s">
        <v>25</v>
      </c>
      <c r="C33" s="38" t="s">
        <v>96</v>
      </c>
      <c r="D33" s="39">
        <f>SUM(D34)</f>
        <v>151.1</v>
      </c>
      <c r="E33" s="39">
        <f t="shared" ref="E33:F33" si="6">SUM(E34)</f>
        <v>156.80000000000001</v>
      </c>
      <c r="F33" s="39">
        <f t="shared" si="6"/>
        <v>156.80000000000001</v>
      </c>
      <c r="G33" s="40">
        <f t="shared" si="1"/>
        <v>103.77233620119128</v>
      </c>
      <c r="H33" s="40">
        <f t="shared" si="2"/>
        <v>100</v>
      </c>
      <c r="I33" s="41"/>
      <c r="J33" s="42"/>
    </row>
    <row r="34" spans="1:10" ht="12.75" customHeight="1" x14ac:dyDescent="0.2">
      <c r="A34" s="3"/>
      <c r="B34" s="34" t="s">
        <v>24</v>
      </c>
      <c r="C34" s="6">
        <v>605</v>
      </c>
      <c r="D34" s="7">
        <v>151.1</v>
      </c>
      <c r="E34" s="7">
        <v>156.80000000000001</v>
      </c>
      <c r="F34" s="7">
        <v>156.80000000000001</v>
      </c>
      <c r="G34" s="5">
        <f t="shared" si="1"/>
        <v>103.77233620119128</v>
      </c>
      <c r="H34" s="5">
        <f t="shared" si="2"/>
        <v>100</v>
      </c>
      <c r="I34" s="29"/>
      <c r="J34" s="28"/>
    </row>
    <row r="35" spans="1:10" s="43" customFormat="1" ht="12.75" customHeight="1" x14ac:dyDescent="0.2">
      <c r="A35" s="36"/>
      <c r="B35" s="37" t="s">
        <v>23</v>
      </c>
      <c r="C35" s="38" t="s">
        <v>97</v>
      </c>
      <c r="D35" s="39">
        <f>SUM(D36:D40)</f>
        <v>2307865.7000000002</v>
      </c>
      <c r="E35" s="39">
        <f t="shared" ref="E35:F35" si="7">SUM(E36:E40)</f>
        <v>2479006.9</v>
      </c>
      <c r="F35" s="39">
        <f t="shared" si="7"/>
        <v>2438832.4</v>
      </c>
      <c r="G35" s="40">
        <f t="shared" si="1"/>
        <v>105.67479728131492</v>
      </c>
      <c r="H35" s="40">
        <f t="shared" si="2"/>
        <v>98.379411529673433</v>
      </c>
      <c r="I35" s="41"/>
      <c r="J35" s="42"/>
    </row>
    <row r="36" spans="1:10" ht="131.25" customHeight="1" x14ac:dyDescent="0.2">
      <c r="A36" s="3"/>
      <c r="B36" s="34" t="s">
        <v>22</v>
      </c>
      <c r="C36" s="6">
        <v>701</v>
      </c>
      <c r="D36" s="7">
        <v>721079.7</v>
      </c>
      <c r="E36" s="7">
        <v>811750.3</v>
      </c>
      <c r="F36" s="7">
        <v>794314.7</v>
      </c>
      <c r="G36" s="5">
        <f t="shared" si="1"/>
        <v>110.1562975632236</v>
      </c>
      <c r="H36" s="5">
        <f t="shared" si="2"/>
        <v>97.852098114407823</v>
      </c>
      <c r="I36" s="51" t="s">
        <v>90</v>
      </c>
      <c r="J36" s="28"/>
    </row>
    <row r="37" spans="1:10" ht="132" customHeight="1" x14ac:dyDescent="0.2">
      <c r="A37" s="3"/>
      <c r="B37" s="34" t="s">
        <v>21</v>
      </c>
      <c r="C37" s="6">
        <v>702</v>
      </c>
      <c r="D37" s="7">
        <v>1026852.8</v>
      </c>
      <c r="E37" s="7">
        <v>1112881.8</v>
      </c>
      <c r="F37" s="7">
        <v>1098143.8</v>
      </c>
      <c r="G37" s="5">
        <f t="shared" si="1"/>
        <v>106.9426698743968</v>
      </c>
      <c r="H37" s="5">
        <f t="shared" si="2"/>
        <v>98.67569044619114</v>
      </c>
      <c r="I37" s="52"/>
      <c r="J37" s="28"/>
    </row>
    <row r="38" spans="1:10" ht="12.75" customHeight="1" x14ac:dyDescent="0.2">
      <c r="A38" s="3"/>
      <c r="B38" s="34" t="s">
        <v>20</v>
      </c>
      <c r="C38" s="6">
        <v>703</v>
      </c>
      <c r="D38" s="7">
        <v>262366.8</v>
      </c>
      <c r="E38" s="7">
        <v>279638.90000000002</v>
      </c>
      <c r="F38" s="7">
        <v>272946.90000000002</v>
      </c>
      <c r="G38" s="5">
        <f t="shared" si="1"/>
        <v>104.03256052213925</v>
      </c>
      <c r="H38" s="5">
        <f t="shared" si="2"/>
        <v>97.606913773441391</v>
      </c>
      <c r="I38" s="29"/>
      <c r="J38" s="28"/>
    </row>
    <row r="39" spans="1:10" ht="99.75" customHeight="1" x14ac:dyDescent="0.2">
      <c r="A39" s="3"/>
      <c r="B39" s="34" t="s">
        <v>19</v>
      </c>
      <c r="C39" s="6">
        <v>707</v>
      </c>
      <c r="D39" s="7">
        <v>84287.8</v>
      </c>
      <c r="E39" s="7">
        <v>115612.4</v>
      </c>
      <c r="F39" s="7">
        <v>115202.1</v>
      </c>
      <c r="G39" s="5">
        <f t="shared" si="1"/>
        <v>136.67707544864146</v>
      </c>
      <c r="H39" s="5">
        <f t="shared" si="2"/>
        <v>99.645107272230319</v>
      </c>
      <c r="I39" s="30" t="s">
        <v>87</v>
      </c>
      <c r="J39" s="28"/>
    </row>
    <row r="40" spans="1:10" ht="167.25" customHeight="1" x14ac:dyDescent="0.2">
      <c r="A40" s="3"/>
      <c r="B40" s="34" t="s">
        <v>18</v>
      </c>
      <c r="C40" s="6">
        <v>709</v>
      </c>
      <c r="D40" s="7">
        <v>213278.6</v>
      </c>
      <c r="E40" s="7">
        <v>159123.5</v>
      </c>
      <c r="F40" s="7">
        <v>158224.9</v>
      </c>
      <c r="G40" s="5">
        <f t="shared" si="1"/>
        <v>74.186955465761685</v>
      </c>
      <c r="H40" s="5">
        <f t="shared" si="2"/>
        <v>99.435281400924438</v>
      </c>
      <c r="I40" s="30" t="s">
        <v>89</v>
      </c>
      <c r="J40" s="28"/>
    </row>
    <row r="41" spans="1:10" s="43" customFormat="1" ht="18" customHeight="1" x14ac:dyDescent="0.2">
      <c r="A41" s="36"/>
      <c r="B41" s="37" t="s">
        <v>17</v>
      </c>
      <c r="C41" s="38" t="s">
        <v>98</v>
      </c>
      <c r="D41" s="39">
        <f>SUM(D42:D43)</f>
        <v>228931.30000000002</v>
      </c>
      <c r="E41" s="39">
        <f t="shared" ref="E41:F41" si="8">SUM(E42:E43)</f>
        <v>246463.5</v>
      </c>
      <c r="F41" s="39">
        <f t="shared" si="8"/>
        <v>243590</v>
      </c>
      <c r="G41" s="40">
        <f t="shared" si="1"/>
        <v>106.40309996929209</v>
      </c>
      <c r="H41" s="40">
        <f t="shared" si="2"/>
        <v>98.834107281605583</v>
      </c>
      <c r="I41" s="45"/>
      <c r="J41" s="42"/>
    </row>
    <row r="42" spans="1:10" ht="91.5" customHeight="1" x14ac:dyDescent="0.2">
      <c r="A42" s="3"/>
      <c r="B42" s="34" t="s">
        <v>16</v>
      </c>
      <c r="C42" s="6">
        <v>801</v>
      </c>
      <c r="D42" s="7">
        <v>228729.2</v>
      </c>
      <c r="E42" s="7">
        <v>246261.4</v>
      </c>
      <c r="F42" s="7">
        <v>243387.9</v>
      </c>
      <c r="G42" s="5">
        <f t="shared" si="1"/>
        <v>106.4087576050631</v>
      </c>
      <c r="H42" s="5">
        <f t="shared" si="2"/>
        <v>98.833150465318568</v>
      </c>
      <c r="I42" s="30" t="s">
        <v>86</v>
      </c>
      <c r="J42" s="28"/>
    </row>
    <row r="43" spans="1:10" ht="12.75" customHeight="1" x14ac:dyDescent="0.2">
      <c r="A43" s="3"/>
      <c r="B43" s="34" t="s">
        <v>15</v>
      </c>
      <c r="C43" s="6">
        <v>804</v>
      </c>
      <c r="D43" s="7">
        <v>202.1</v>
      </c>
      <c r="E43" s="7">
        <v>202.1</v>
      </c>
      <c r="F43" s="7">
        <v>202.1</v>
      </c>
      <c r="G43" s="5">
        <f t="shared" si="1"/>
        <v>100</v>
      </c>
      <c r="H43" s="5">
        <f t="shared" si="2"/>
        <v>100</v>
      </c>
      <c r="I43" s="29"/>
      <c r="J43" s="28"/>
    </row>
    <row r="44" spans="1:10" s="43" customFormat="1" ht="12.75" customHeight="1" x14ac:dyDescent="0.2">
      <c r="A44" s="36"/>
      <c r="B44" s="37" t="s">
        <v>14</v>
      </c>
      <c r="C44" s="38" t="s">
        <v>99</v>
      </c>
      <c r="D44" s="39">
        <f>SUM(D45)</f>
        <v>888.4</v>
      </c>
      <c r="E44" s="39">
        <f t="shared" ref="E44:F44" si="9">SUM(E45)</f>
        <v>888.4</v>
      </c>
      <c r="F44" s="39">
        <f t="shared" si="9"/>
        <v>868.7</v>
      </c>
      <c r="G44" s="40">
        <f t="shared" si="1"/>
        <v>97.782530391715454</v>
      </c>
      <c r="H44" s="40">
        <f t="shared" si="2"/>
        <v>97.782530391715454</v>
      </c>
      <c r="I44" s="41"/>
      <c r="J44" s="42"/>
    </row>
    <row r="45" spans="1:10" ht="12.75" customHeight="1" x14ac:dyDescent="0.2">
      <c r="A45" s="3"/>
      <c r="B45" s="34" t="s">
        <v>13</v>
      </c>
      <c r="C45" s="6">
        <v>909</v>
      </c>
      <c r="D45" s="7">
        <v>888.4</v>
      </c>
      <c r="E45" s="7">
        <v>888.4</v>
      </c>
      <c r="F45" s="7">
        <v>868.7</v>
      </c>
      <c r="G45" s="5">
        <f t="shared" si="1"/>
        <v>97.782530391715454</v>
      </c>
      <c r="H45" s="5">
        <f t="shared" si="2"/>
        <v>97.782530391715454</v>
      </c>
      <c r="I45" s="29"/>
      <c r="J45" s="28"/>
    </row>
    <row r="46" spans="1:10" s="43" customFormat="1" ht="12.75" customHeight="1" x14ac:dyDescent="0.2">
      <c r="A46" s="36"/>
      <c r="B46" s="37" t="s">
        <v>12</v>
      </c>
      <c r="C46" s="38" t="s">
        <v>100</v>
      </c>
      <c r="D46" s="39">
        <f>SUM(D47:D50)</f>
        <v>132635.29999999999</v>
      </c>
      <c r="E46" s="39">
        <f t="shared" ref="E46:F46" si="10">SUM(E47:E50)</f>
        <v>665857.30000000005</v>
      </c>
      <c r="F46" s="39">
        <f t="shared" si="10"/>
        <v>107136.7</v>
      </c>
      <c r="G46" s="40">
        <f t="shared" si="1"/>
        <v>80.775404436073956</v>
      </c>
      <c r="H46" s="40">
        <f t="shared" si="2"/>
        <v>16.090039111983902</v>
      </c>
      <c r="I46" s="41"/>
      <c r="J46" s="42"/>
    </row>
    <row r="47" spans="1:10" ht="63.75" customHeight="1" x14ac:dyDescent="0.2">
      <c r="A47" s="3"/>
      <c r="B47" s="34" t="s">
        <v>11</v>
      </c>
      <c r="C47" s="6">
        <v>1001</v>
      </c>
      <c r="D47" s="7">
        <v>6000</v>
      </c>
      <c r="E47" s="7">
        <v>7590</v>
      </c>
      <c r="F47" s="7">
        <v>7544.8</v>
      </c>
      <c r="G47" s="5">
        <f t="shared" si="1"/>
        <v>125.74666666666667</v>
      </c>
      <c r="H47" s="5">
        <f t="shared" si="2"/>
        <v>99.404479578392625</v>
      </c>
      <c r="I47" s="27" t="s">
        <v>76</v>
      </c>
      <c r="J47" s="28"/>
    </row>
    <row r="48" spans="1:10" ht="309.75" customHeight="1" x14ac:dyDescent="0.2">
      <c r="A48" s="3"/>
      <c r="B48" s="34" t="s">
        <v>10</v>
      </c>
      <c r="C48" s="6">
        <v>1003</v>
      </c>
      <c r="D48" s="7">
        <v>9941.7000000000007</v>
      </c>
      <c r="E48" s="7">
        <v>531425.4</v>
      </c>
      <c r="F48" s="7">
        <v>6273.7</v>
      </c>
      <c r="G48" s="5">
        <f t="shared" si="1"/>
        <v>63.104901576189178</v>
      </c>
      <c r="H48" s="5">
        <f t="shared" si="2"/>
        <v>1.1805419914065078</v>
      </c>
      <c r="I48" s="27" t="s">
        <v>71</v>
      </c>
      <c r="J48" s="32" t="s">
        <v>72</v>
      </c>
    </row>
    <row r="49" spans="1:10" ht="102" customHeight="1" x14ac:dyDescent="0.2">
      <c r="A49" s="3"/>
      <c r="B49" s="34" t="s">
        <v>9</v>
      </c>
      <c r="C49" s="6">
        <v>1004</v>
      </c>
      <c r="D49" s="7">
        <v>100686.7</v>
      </c>
      <c r="E49" s="7">
        <v>110177.3</v>
      </c>
      <c r="F49" s="7">
        <v>77667.7</v>
      </c>
      <c r="G49" s="5">
        <f t="shared" si="1"/>
        <v>77.137993399326817</v>
      </c>
      <c r="H49" s="5">
        <f t="shared" si="2"/>
        <v>70.493377492459871</v>
      </c>
      <c r="I49" s="27" t="s">
        <v>70</v>
      </c>
      <c r="J49" s="32" t="s">
        <v>70</v>
      </c>
    </row>
    <row r="50" spans="1:10" ht="93" customHeight="1" x14ac:dyDescent="0.2">
      <c r="A50" s="3"/>
      <c r="B50" s="34" t="s">
        <v>8</v>
      </c>
      <c r="C50" s="6">
        <v>1006</v>
      </c>
      <c r="D50" s="7">
        <v>16006.9</v>
      </c>
      <c r="E50" s="7">
        <v>16664.599999999999</v>
      </c>
      <c r="F50" s="7">
        <v>15650.5</v>
      </c>
      <c r="G50" s="5">
        <f t="shared" si="1"/>
        <v>97.773460195290781</v>
      </c>
      <c r="H50" s="5">
        <f t="shared" si="2"/>
        <v>93.91464541603159</v>
      </c>
      <c r="I50" s="29"/>
      <c r="J50" s="33" t="s">
        <v>73</v>
      </c>
    </row>
    <row r="51" spans="1:10" s="43" customFormat="1" ht="12.75" customHeight="1" x14ac:dyDescent="0.2">
      <c r="A51" s="36"/>
      <c r="B51" s="37" t="s">
        <v>7</v>
      </c>
      <c r="C51" s="38" t="s">
        <v>101</v>
      </c>
      <c r="D51" s="39">
        <f>SUM(D52:D53)</f>
        <v>207672.9</v>
      </c>
      <c r="E51" s="39">
        <f t="shared" ref="E51:F51" si="11">SUM(E52:E53)</f>
        <v>347934.8</v>
      </c>
      <c r="F51" s="39">
        <f t="shared" si="11"/>
        <v>273446</v>
      </c>
      <c r="G51" s="40">
        <f t="shared" si="1"/>
        <v>131.67148915433839</v>
      </c>
      <c r="H51" s="40">
        <f t="shared" si="2"/>
        <v>78.591161332525516</v>
      </c>
      <c r="I51" s="41"/>
      <c r="J51" s="44"/>
    </row>
    <row r="52" spans="1:10" ht="97.5" customHeight="1" x14ac:dyDescent="0.2">
      <c r="A52" s="3"/>
      <c r="B52" s="34" t="s">
        <v>6</v>
      </c>
      <c r="C52" s="6">
        <v>1101</v>
      </c>
      <c r="D52" s="7">
        <v>46184.6</v>
      </c>
      <c r="E52" s="7">
        <v>56204.2</v>
      </c>
      <c r="F52" s="7">
        <v>55180</v>
      </c>
      <c r="G52" s="5">
        <f t="shared" si="1"/>
        <v>119.4770551222702</v>
      </c>
      <c r="H52" s="5">
        <f t="shared" si="2"/>
        <v>98.177716256080515</v>
      </c>
      <c r="I52" s="27" t="s">
        <v>91</v>
      </c>
      <c r="J52" s="28"/>
    </row>
    <row r="53" spans="1:10" ht="81.75" customHeight="1" x14ac:dyDescent="0.2">
      <c r="A53" s="3"/>
      <c r="B53" s="34" t="s">
        <v>5</v>
      </c>
      <c r="C53" s="6">
        <v>1102</v>
      </c>
      <c r="D53" s="7">
        <v>161488.29999999999</v>
      </c>
      <c r="E53" s="7">
        <v>291730.59999999998</v>
      </c>
      <c r="F53" s="7">
        <v>218266</v>
      </c>
      <c r="G53" s="5">
        <f t="shared" si="1"/>
        <v>135.15901771211909</v>
      </c>
      <c r="H53" s="5">
        <f t="shared" si="2"/>
        <v>74.817657112418118</v>
      </c>
      <c r="I53" s="27" t="s">
        <v>74</v>
      </c>
      <c r="J53" s="32" t="s">
        <v>75</v>
      </c>
    </row>
    <row r="54" spans="1:10" s="43" customFormat="1" ht="12.75" customHeight="1" x14ac:dyDescent="0.2">
      <c r="A54" s="36"/>
      <c r="B54" s="37" t="s">
        <v>4</v>
      </c>
      <c r="C54" s="38" t="s">
        <v>102</v>
      </c>
      <c r="D54" s="39">
        <f>SUM(D56+D55)</f>
        <v>19435.699999999997</v>
      </c>
      <c r="E54" s="39">
        <f t="shared" ref="E54:F54" si="12">SUM(E56+E55)</f>
        <v>18855.2</v>
      </c>
      <c r="F54" s="39">
        <f t="shared" si="12"/>
        <v>18739.099999999999</v>
      </c>
      <c r="G54" s="40">
        <f t="shared" si="1"/>
        <v>96.415873881568459</v>
      </c>
      <c r="H54" s="40">
        <f t="shared" si="2"/>
        <v>99.384254741397584</v>
      </c>
      <c r="I54" s="41"/>
      <c r="J54" s="42"/>
    </row>
    <row r="55" spans="1:10" ht="12.75" customHeight="1" x14ac:dyDescent="0.2">
      <c r="A55" s="3"/>
      <c r="B55" s="34" t="s">
        <v>3</v>
      </c>
      <c r="C55" s="6">
        <v>1202</v>
      </c>
      <c r="D55" s="7">
        <v>10277.299999999999</v>
      </c>
      <c r="E55" s="7">
        <v>10396.6</v>
      </c>
      <c r="F55" s="7">
        <v>10280.6</v>
      </c>
      <c r="G55" s="5">
        <f t="shared" si="1"/>
        <v>100.03210960077065</v>
      </c>
      <c r="H55" s="5">
        <f t="shared" si="2"/>
        <v>98.884250620395136</v>
      </c>
      <c r="I55" s="29"/>
      <c r="J55" s="28"/>
    </row>
    <row r="56" spans="1:10" ht="40.5" customHeight="1" x14ac:dyDescent="0.2">
      <c r="A56" s="3"/>
      <c r="B56" s="34" t="s">
        <v>2</v>
      </c>
      <c r="C56" s="6">
        <v>1204</v>
      </c>
      <c r="D56" s="7">
        <v>9158.4</v>
      </c>
      <c r="E56" s="7">
        <v>8458.6</v>
      </c>
      <c r="F56" s="7">
        <v>8458.5</v>
      </c>
      <c r="G56" s="5">
        <f t="shared" si="1"/>
        <v>92.357835429769395</v>
      </c>
      <c r="H56" s="5">
        <f t="shared" si="2"/>
        <v>99.998817771262381</v>
      </c>
      <c r="I56" s="30" t="s">
        <v>88</v>
      </c>
      <c r="J56" s="28"/>
    </row>
    <row r="57" spans="1:10" s="43" customFormat="1" ht="12.75" customHeight="1" x14ac:dyDescent="0.2">
      <c r="A57" s="36"/>
      <c r="B57" s="37" t="s">
        <v>1</v>
      </c>
      <c r="C57" s="38" t="s">
        <v>103</v>
      </c>
      <c r="D57" s="39">
        <f>SUM(D58)</f>
        <v>4177</v>
      </c>
      <c r="E57" s="39">
        <f t="shared" ref="E57:F57" si="13">SUM(E58)</f>
        <v>1152.7</v>
      </c>
      <c r="F57" s="39">
        <f t="shared" si="13"/>
        <v>595.1</v>
      </c>
      <c r="G57" s="40">
        <f t="shared" si="1"/>
        <v>14.247067273162559</v>
      </c>
      <c r="H57" s="40">
        <f t="shared" si="2"/>
        <v>51.626615771666515</v>
      </c>
      <c r="I57" s="41"/>
      <c r="J57" s="42"/>
    </row>
    <row r="58" spans="1:10" ht="46.5" customHeight="1" x14ac:dyDescent="0.2">
      <c r="A58" s="3"/>
      <c r="B58" s="34" t="s">
        <v>0</v>
      </c>
      <c r="C58" s="6">
        <v>1301</v>
      </c>
      <c r="D58" s="7">
        <v>4177</v>
      </c>
      <c r="E58" s="7">
        <v>1152.7</v>
      </c>
      <c r="F58" s="7">
        <v>595.1</v>
      </c>
      <c r="G58" s="5">
        <f t="shared" si="1"/>
        <v>14.247067273162559</v>
      </c>
      <c r="H58" s="5">
        <f t="shared" si="2"/>
        <v>51.626615771666515</v>
      </c>
      <c r="I58" s="27" t="s">
        <v>77</v>
      </c>
      <c r="J58" s="32" t="s">
        <v>66</v>
      </c>
    </row>
    <row r="59" spans="1:10" ht="12.75" customHeight="1" thickBot="1" x14ac:dyDescent="0.25">
      <c r="A59" s="10"/>
      <c r="B59" s="35" t="s">
        <v>60</v>
      </c>
      <c r="C59" s="11">
        <v>1301</v>
      </c>
      <c r="D59" s="12">
        <f>SUM(D8+D16+D20+D28+D33+D35+D41+D44+D46+D51+D54+D57)</f>
        <v>4118675.9</v>
      </c>
      <c r="E59" s="12">
        <f t="shared" ref="E59:F59" si="14">SUM(E8+E16+E20+E28+E33+E35+E41+E44+E46+E51+E54+E57)</f>
        <v>5596768.4000000004</v>
      </c>
      <c r="F59" s="12">
        <f t="shared" si="14"/>
        <v>4740751.6999999993</v>
      </c>
      <c r="G59" s="26">
        <f t="shared" si="1"/>
        <v>115.10378129048706</v>
      </c>
      <c r="H59" s="26">
        <f t="shared" si="2"/>
        <v>84.705161285573283</v>
      </c>
      <c r="I59" s="13"/>
      <c r="J59" s="14"/>
    </row>
    <row r="60" spans="1:10" ht="12.75" hidden="1" customHeight="1" x14ac:dyDescent="0.2">
      <c r="A60" s="15"/>
      <c r="B60" s="16"/>
      <c r="C60" s="17">
        <v>0</v>
      </c>
      <c r="D60" s="17">
        <v>0</v>
      </c>
      <c r="E60" s="17">
        <v>0</v>
      </c>
      <c r="F60" s="17">
        <v>0</v>
      </c>
      <c r="G60" s="17">
        <v>0</v>
      </c>
      <c r="H60" s="18">
        <v>0</v>
      </c>
      <c r="I60" s="19"/>
    </row>
    <row r="61" spans="1:10" ht="12.75" customHeight="1" x14ac:dyDescent="0.2">
      <c r="A61" s="20"/>
      <c r="B61" s="21"/>
      <c r="C61" s="21"/>
      <c r="D61" s="22"/>
      <c r="E61" s="22"/>
      <c r="F61" s="22"/>
      <c r="G61" s="22"/>
      <c r="H61" s="22"/>
      <c r="I61" s="2"/>
    </row>
  </sheetData>
  <mergeCells count="11">
    <mergeCell ref="I36:I37"/>
    <mergeCell ref="B2:J2"/>
    <mergeCell ref="F4:F6"/>
    <mergeCell ref="G4:G6"/>
    <mergeCell ref="B4:B6"/>
    <mergeCell ref="C4:C6"/>
    <mergeCell ref="J4:J6"/>
    <mergeCell ref="D4:D6"/>
    <mergeCell ref="H4:H6"/>
    <mergeCell ref="I4:I6"/>
    <mergeCell ref="E4:E6"/>
  </mergeCells>
  <pageMargins left="0.39370078740157483" right="0.39370078740157483" top="0.98425196850393704" bottom="0.19685039370078741" header="0.51181102362204722" footer="0.51181102362204722"/>
  <pageSetup paperSize="9" scale="59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Бюджет</vt:lpstr>
      <vt:lpstr>Бюджет!Заголовки_для_печати</vt:lpstr>
      <vt:lpstr>Бюджет!Область_печати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Пастух Лилия Вазимовна</dc:creator>
  <cp:lastModifiedBy>Ситникова Вероника Анатольев</cp:lastModifiedBy>
  <cp:lastPrinted>2019-04-23T10:07:27Z</cp:lastPrinted>
  <dcterms:created xsi:type="dcterms:W3CDTF">2019-02-14T09:36:25Z</dcterms:created>
  <dcterms:modified xsi:type="dcterms:W3CDTF">2019-04-23T10:09:21Z</dcterms:modified>
</cp:coreProperties>
</file>