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6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_xlnm.Print_Area" localSheetId="0">Доходы!$A$1:$F$53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42" i="31" l="1"/>
  <c r="E43" i="31"/>
  <c r="E44" i="31"/>
  <c r="E45" i="31"/>
  <c r="E25" i="31"/>
  <c r="E26" i="31"/>
  <c r="E28" i="31"/>
  <c r="E29" i="31"/>
  <c r="E31" i="31"/>
  <c r="E33" i="31"/>
  <c r="E34" i="31"/>
  <c r="E35" i="31"/>
  <c r="E36" i="31"/>
  <c r="E37" i="31"/>
  <c r="E15" i="31"/>
  <c r="E16" i="31"/>
  <c r="E18" i="31"/>
  <c r="E19" i="31"/>
  <c r="E20" i="31"/>
  <c r="E21" i="31"/>
  <c r="D17" i="31" l="1"/>
  <c r="C12" i="31" l="1"/>
  <c r="C17" i="31"/>
  <c r="E17" i="31" s="1"/>
  <c r="C24" i="31"/>
  <c r="C32" i="31"/>
  <c r="C40" i="31"/>
  <c r="C39" i="31" s="1"/>
  <c r="C23" i="31" l="1"/>
  <c r="C9" i="31"/>
  <c r="D24" i="31"/>
  <c r="C8" i="31" l="1"/>
  <c r="D32" i="31"/>
  <c r="E32" i="31" l="1"/>
  <c r="D23" i="31" l="1"/>
  <c r="E13" i="31" l="1"/>
  <c r="D12" i="31"/>
  <c r="D9" i="31" l="1"/>
  <c r="E10" i="31"/>
  <c r="E11" i="31"/>
  <c r="E12" i="31"/>
  <c r="E24" i="31"/>
  <c r="D40" i="31"/>
  <c r="D39" i="31" s="1"/>
  <c r="C7" i="31" l="1"/>
  <c r="D8" i="31"/>
  <c r="E9" i="31"/>
  <c r="E40" i="31"/>
  <c r="E23" i="31"/>
  <c r="E8" i="31" l="1"/>
  <c r="E39" i="31"/>
  <c r="D7" i="31"/>
  <c r="E7" i="31" l="1"/>
</calcChain>
</file>

<file path=xl/sharedStrings.xml><?xml version="1.0" encoding="utf-8"?>
<sst xmlns="http://schemas.openxmlformats.org/spreadsheetml/2006/main" count="96" uniqueCount="96">
  <si>
    <t>2</t>
  </si>
  <si>
    <t>3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</si>
  <si>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</si>
  <si>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</si>
  <si>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</si>
  <si>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</si>
  <si>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</si>
  <si>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</si>
  <si>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</si>
  <si>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</si>
  <si>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</si>
  <si>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</si>
  <si>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</si>
  <si>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</si>
  <si>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</si>
  <si>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</si>
  <si>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</si>
  <si>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</si>
  <si>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% исполнения к плану на год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</si>
  <si>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</si>
  <si>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</si>
  <si>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</si>
  <si>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</si>
  <si>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</si>
  <si>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</si>
  <si>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</si>
  <si>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</si>
  <si>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</si>
  <si>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</si>
  <si>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</si>
  <si>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</si>
  <si>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</si>
  <si>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</si>
  <si>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</si>
  <si>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</si>
  <si>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</si>
  <si>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</si>
  <si>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</si>
  <si>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</si>
  <si>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</si>
  <si>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</si>
  <si>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</si>
  <si>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</si>
  <si>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</si>
  <si>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</si>
  <si>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</si>
  <si>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</si>
  <si>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</si>
  <si>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</si>
  <si>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</si>
  <si>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</si>
  <si>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</si>
  <si>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</si>
  <si>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</si>
  <si>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</si>
  <si>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</si>
  <si>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</si>
  <si>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</si>
  <si>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</si>
  <si>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</si>
  <si>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</si>
  <si>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</si>
  <si>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</si>
  <si>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</si>
  <si>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</si>
  <si>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</si>
  <si>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</si>
  <si>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</si>
  <si>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</si>
  <si>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</si>
  <si>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</si>
  <si>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</si>
  <si>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</si>
  <si>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</si>
  <si>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</si>
  <si>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</si>
  <si>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</si>
  <si>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</si>
  <si>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</si>
  <si>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</si>
  <si>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</si>
  <si>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</si>
  <si>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</si>
  <si>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</si>
  <si>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</si>
  <si>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</si>
  <si>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</si>
  <si>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</si>
  <si>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</si>
  <si>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>Иные безвозмездные поступления</t>
  </si>
  <si>
    <t>Утвержденный план на 2026 год, утвержден решением Думы города Мегиона от 12.12.2025 №42 *</t>
  </si>
  <si>
    <t xml:space="preserve">Сведения об исполнении бюджета городского округа Мегион ХМАО-Югры за первый квартал 2026 года по доходам в разрезе видов доходов в сравнении с запланированными значениями на 2026 год </t>
  </si>
  <si>
    <t xml:space="preserve">* Источник информации: решение Думы города Мегиона от 12.12.2025 №42 «О бюджете городского округа Мегион Ханты-Мансийского автономного округа – Югры на 2026 год и плановый период 2027 и 2028 годов». </t>
  </si>
  <si>
    <t>Исполнено за 1 квартал 2026 года</t>
  </si>
  <si>
    <t>4</t>
  </si>
  <si>
    <t>https://depfin.admmegion.ru/open_budget/8697/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</si>
</sst>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(* #,##0.00_);_(* \(#,##0.00\);_(* &quot;-&quot;??_);_(@_)"/>
    <numFmt numFmtId="166" formatCode="#,##0.0"/>
    <numFmt numFmtId="167" formatCode="_-* #,##0.0_р_._-;\-* #,##0.0_р_._-;_-* &quot;-&quot;??_р_._-;_-@_-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5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6" fillId="2" borderId="0" xfId="56" applyFont="1" applyFill="1">
      <alignment wrapText="1"/>
    </xf>
    <xf numFmtId="0" fontId="6" fillId="0" borderId="0" xfId="56" applyFont="1" applyFill="1">
      <alignment wrapText="1"/>
    </xf>
    <xf numFmtId="0" fontId="6" fillId="2" borderId="0" xfId="56" applyFont="1" applyFill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166" fontId="7" fillId="2" borderId="1" xfId="53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56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vertical="center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6" fontId="6" fillId="2" borderId="1" xfId="0" applyNumberFormat="1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166" fontId="6" fillId="2" borderId="1" xfId="53" applyNumberFormat="1" applyFont="1" applyFill="1" applyBorder="1" applyAlignment="1">
      <alignment horizontal="right" vertical="center" wrapText="1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58" applyNumberFormat="1" applyFont="1" applyFill="1" applyBorder="1" applyAlignment="1">
      <alignment horizontal="right" vertical="center" wrapText="1"/>
    </xf>
    <xf numFmtId="166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2" fontId="6" fillId="2" borderId="0" xfId="56" applyNumberFormat="1" applyFont="1" applyFill="1" applyAlignment="1">
      <alignment vertical="center" wrapText="1"/>
    </xf>
    <xf numFmtId="166" fontId="6" fillId="2" borderId="0" xfId="56" applyNumberFormat="1" applyFont="1" applyFill="1">
      <alignment wrapText="1"/>
    </xf>
    <xf numFmtId="0" fontId="6" fillId="2" borderId="0" xfId="56" applyFont="1" applyFill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top" wrapText="1"/>
    </xf>
    <xf numFmtId="1" fontId="6" fillId="2" borderId="2" xfId="0" applyNumberFormat="1" applyFont="1" applyFill="1" applyBorder="1" applyAlignment="1">
      <alignment horizontal="left" vertical="center"/>
    </xf>
    <xf numFmtId="0" fontId="6" fillId="2" borderId="2" xfId="56" applyFont="1" applyFill="1" applyBorder="1" applyAlignment="1">
      <alignment vertical="center" wrapText="1"/>
    </xf>
    <xf numFmtId="166" fontId="6" fillId="2" borderId="2" xfId="53" applyNumberFormat="1" applyFont="1" applyFill="1" applyBorder="1" applyAlignment="1">
      <alignment horizontal="right" vertical="center" wrapText="1"/>
    </xf>
    <xf numFmtId="1" fontId="6" fillId="2" borderId="0" xfId="0" applyNumberFormat="1" applyFont="1" applyFill="1" applyBorder="1" applyAlignment="1">
      <alignment horizontal="left" vertical="center"/>
    </xf>
    <xf numFmtId="0" fontId="6" fillId="2" borderId="0" xfId="56" applyFont="1" applyFill="1" applyBorder="1" applyAlignment="1">
      <alignment vertical="center" wrapText="1"/>
    </xf>
    <xf numFmtId="166" fontId="6" fillId="2" borderId="0" xfId="53" applyNumberFormat="1" applyFont="1" applyFill="1" applyBorder="1" applyAlignment="1">
      <alignment horizontal="right" vertical="center" wrapText="1"/>
    </xf>
    <xf numFmtId="0" fontId="6" fillId="2" borderId="0" xfId="56" applyFont="1" applyFill="1" applyBorder="1" applyAlignment="1">
      <alignment horizontal="left" vertical="top" wrapText="1"/>
    </xf>
    <xf numFmtId="0" fontId="15" fillId="2" borderId="0" xfId="59" applyFill="1" applyBorder="1" applyAlignment="1">
      <alignment horizontal="left" vertical="top" wrapText="1"/>
    </xf>
    <xf numFmtId="0" fontId="7" fillId="2" borderId="2" xfId="56" applyFont="1" applyFill="1" applyBorder="1" applyAlignment="1">
      <alignment horizontal="center" vertical="center" wrapText="1"/>
    </xf>
    <xf numFmtId="0" fontId="7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7" fillId="2" borderId="2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7" fontId="6" fillId="2" borderId="0" xfId="53" applyNumberFormat="1" applyFont="1" applyFill="1" applyAlignment="1">
      <alignment horizontal="right" vertical="center" wrapText="1"/>
    </xf>
  </cellXfs>
  <cellStyles count="60">
    <cellStyle name="Normal" xfId="52"/>
    <cellStyle name="Гиперссылка" xfId="59" builtinId="8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fin.admmegion.ru/open_budget/869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8"/>
  <sheetViews>
    <sheetView tabSelected="1" zoomScale="90" zoomScaleNormal="90" workbookViewId="0">
      <selection activeCell="O40" sqref="O40"/>
    </sheetView>
  </sheetViews>
  <sheetFormatPr defaultColWidth="8.85546875" defaultRowHeight="12.75" x14ac:dyDescent="0.2"/>
  <cols>
    <col min="1" max="1" width="26.7109375" style="1" customWidth="1"/>
    <col min="2" max="2" width="59.42578125" style="1" customWidth="1"/>
    <col min="3" max="3" width="17.85546875" style="3" customWidth="1"/>
    <col min="4" max="4" width="16.7109375" style="3" customWidth="1"/>
    <col min="5" max="5" width="15.28515625" style="1" customWidth="1"/>
    <col min="6" max="6" width="0.28515625" style="1" customWidth="1"/>
    <col min="7" max="7" width="8.85546875" style="1" customWidth="1"/>
    <col min="8" max="16384" width="8.85546875" style="1"/>
  </cols>
  <sheetData>
    <row r="2" spans="1:6" ht="33.75" customHeight="1" x14ac:dyDescent="0.2">
      <c r="A2" s="49" t="s">
        <v>91</v>
      </c>
      <c r="B2" s="49"/>
      <c r="C2" s="49"/>
      <c r="D2" s="49"/>
      <c r="E2" s="49"/>
      <c r="F2" s="49"/>
    </row>
    <row r="3" spans="1:6" ht="12.75" customHeight="1" x14ac:dyDescent="0.2">
      <c r="B3" s="4"/>
      <c r="C3" s="5"/>
      <c r="D3" s="5"/>
      <c r="E3" s="6" t="s">
        <v>7</v>
      </c>
    </row>
    <row r="4" spans="1:6" ht="30" customHeight="1" x14ac:dyDescent="0.2">
      <c r="A4" s="47" t="s">
        <v>50</v>
      </c>
      <c r="B4" s="50" t="s">
        <v>8</v>
      </c>
      <c r="C4" s="52" t="s">
        <v>90</v>
      </c>
      <c r="D4" s="54" t="s">
        <v>93</v>
      </c>
      <c r="E4" s="52" t="s">
        <v>18</v>
      </c>
    </row>
    <row r="5" spans="1:6" ht="47.25" customHeight="1" x14ac:dyDescent="0.2">
      <c r="A5" s="48"/>
      <c r="B5" s="51"/>
      <c r="C5" s="53"/>
      <c r="D5" s="53"/>
      <c r="E5" s="55"/>
    </row>
    <row r="6" spans="1:6" x14ac:dyDescent="0.2">
      <c r="A6" s="18">
        <v>1</v>
      </c>
      <c r="B6" s="19" t="s">
        <v>0</v>
      </c>
      <c r="C6" s="19" t="s">
        <v>1</v>
      </c>
      <c r="D6" s="32" t="s">
        <v>94</v>
      </c>
      <c r="E6" s="32" t="s">
        <v>2</v>
      </c>
    </row>
    <row r="7" spans="1:6" x14ac:dyDescent="0.2">
      <c r="A7" s="7"/>
      <c r="B7" s="20" t="s">
        <v>9</v>
      </c>
      <c r="C7" s="9">
        <f>SUM(C8+C39)</f>
        <v>7193972.5</v>
      </c>
      <c r="D7" s="9">
        <f>SUM(D8+D39)</f>
        <v>1328315.3999999999</v>
      </c>
      <c r="E7" s="9">
        <f t="shared" ref="E7:E13" si="0">SUM(D7/C7)*100</f>
        <v>18.5</v>
      </c>
    </row>
    <row r="8" spans="1:6" x14ac:dyDescent="0.2">
      <c r="A8" s="21" t="s">
        <v>26</v>
      </c>
      <c r="B8" s="8" t="s">
        <v>10</v>
      </c>
      <c r="C8" s="9">
        <f>SUM(C9+C23)</f>
        <v>2840630.6</v>
      </c>
      <c r="D8" s="9">
        <f>SUM(D9+D23)</f>
        <v>536138.1</v>
      </c>
      <c r="E8" s="9">
        <f t="shared" si="0"/>
        <v>18.899999999999999</v>
      </c>
    </row>
    <row r="9" spans="1:6" x14ac:dyDescent="0.2">
      <c r="A9" s="7"/>
      <c r="B9" s="8" t="s">
        <v>3</v>
      </c>
      <c r="C9" s="9">
        <f>SUM(C10+C11+C12+C17+C21)</f>
        <v>2574686.7999999998</v>
      </c>
      <c r="D9" s="9">
        <f t="shared" ref="D9" si="1">SUM(D10+D11+D12+D17+D21)</f>
        <v>485552.6</v>
      </c>
      <c r="E9" s="9">
        <f t="shared" si="0"/>
        <v>18.899999999999999</v>
      </c>
    </row>
    <row r="10" spans="1:6" ht="14.25" customHeight="1" x14ac:dyDescent="0.2">
      <c r="A10" s="10" t="s">
        <v>27</v>
      </c>
      <c r="B10" s="11" t="s">
        <v>11</v>
      </c>
      <c r="C10" s="12">
        <v>2102329.9</v>
      </c>
      <c r="D10" s="12">
        <v>425612</v>
      </c>
      <c r="E10" s="17">
        <f t="shared" si="0"/>
        <v>20.2</v>
      </c>
    </row>
    <row r="11" spans="1:6" ht="27.75" customHeight="1" x14ac:dyDescent="0.2">
      <c r="A11" s="10" t="s">
        <v>28</v>
      </c>
      <c r="B11" s="11" t="s">
        <v>12</v>
      </c>
      <c r="C11" s="12">
        <v>22401.9</v>
      </c>
      <c r="D11" s="12">
        <v>5103.2</v>
      </c>
      <c r="E11" s="17">
        <f t="shared" si="0"/>
        <v>22.8</v>
      </c>
    </row>
    <row r="12" spans="1:6" ht="18" customHeight="1" x14ac:dyDescent="0.2">
      <c r="A12" s="10" t="s">
        <v>29</v>
      </c>
      <c r="B12" s="11" t="s">
        <v>79</v>
      </c>
      <c r="C12" s="17">
        <f>SUM(C13:C16)</f>
        <v>304300</v>
      </c>
      <c r="D12" s="17">
        <f>SUM(D13:D16)</f>
        <v>30226.5</v>
      </c>
      <c r="E12" s="17">
        <f t="shared" si="0"/>
        <v>9.9</v>
      </c>
    </row>
    <row r="13" spans="1:6" ht="26.25" customHeight="1" x14ac:dyDescent="0.2">
      <c r="A13" s="10" t="s">
        <v>30</v>
      </c>
      <c r="B13" s="14" t="s">
        <v>21</v>
      </c>
      <c r="C13" s="15">
        <v>296700</v>
      </c>
      <c r="D13" s="12">
        <v>29851.9</v>
      </c>
      <c r="E13" s="17">
        <f t="shared" si="0"/>
        <v>10.1</v>
      </c>
    </row>
    <row r="14" spans="1:6" ht="19.5" hidden="1" customHeight="1" x14ac:dyDescent="0.2">
      <c r="A14" s="10" t="s">
        <v>31</v>
      </c>
      <c r="B14" s="14" t="s">
        <v>22</v>
      </c>
      <c r="C14" s="12">
        <v>0</v>
      </c>
      <c r="D14" s="12">
        <v>0</v>
      </c>
      <c r="E14" s="17">
        <v>0</v>
      </c>
    </row>
    <row r="15" spans="1:6" ht="19.5" customHeight="1" x14ac:dyDescent="0.2">
      <c r="A15" s="10" t="s">
        <v>80</v>
      </c>
      <c r="B15" s="14" t="s">
        <v>81</v>
      </c>
      <c r="C15" s="12">
        <v>42</v>
      </c>
      <c r="D15" s="12">
        <v>0</v>
      </c>
      <c r="E15" s="17">
        <f t="shared" ref="E15:E21" si="2">SUM(D15/C15)*100</f>
        <v>0</v>
      </c>
    </row>
    <row r="16" spans="1:6" ht="27.75" customHeight="1" x14ac:dyDescent="0.2">
      <c r="A16" s="10" t="s">
        <v>51</v>
      </c>
      <c r="B16" s="14" t="s">
        <v>52</v>
      </c>
      <c r="C16" s="12">
        <v>7558</v>
      </c>
      <c r="D16" s="12">
        <v>374.6</v>
      </c>
      <c r="E16" s="17">
        <f t="shared" si="2"/>
        <v>5</v>
      </c>
    </row>
    <row r="17" spans="1:5" ht="19.5" customHeight="1" x14ac:dyDescent="0.2">
      <c r="A17" s="10" t="s">
        <v>32</v>
      </c>
      <c r="B17" s="11" t="s">
        <v>78</v>
      </c>
      <c r="C17" s="17">
        <f>SUM(C18:C20)</f>
        <v>114372</v>
      </c>
      <c r="D17" s="17">
        <f>SUM(D18:D20)</f>
        <v>13721.6</v>
      </c>
      <c r="E17" s="17">
        <f t="shared" si="2"/>
        <v>12</v>
      </c>
    </row>
    <row r="18" spans="1:5" ht="18.75" customHeight="1" x14ac:dyDescent="0.2">
      <c r="A18" s="10" t="s">
        <v>33</v>
      </c>
      <c r="B18" s="14" t="s">
        <v>23</v>
      </c>
      <c r="C18" s="12">
        <v>50100</v>
      </c>
      <c r="D18" s="56">
        <v>3264.4</v>
      </c>
      <c r="E18" s="17">
        <f t="shared" si="2"/>
        <v>6.5</v>
      </c>
    </row>
    <row r="19" spans="1:5" ht="18" customHeight="1" x14ac:dyDescent="0.2">
      <c r="A19" s="10" t="s">
        <v>53</v>
      </c>
      <c r="B19" s="14" t="s">
        <v>24</v>
      </c>
      <c r="C19" s="12">
        <v>30063</v>
      </c>
      <c r="D19" s="12">
        <v>5018.7</v>
      </c>
      <c r="E19" s="17">
        <f t="shared" si="2"/>
        <v>16.7</v>
      </c>
    </row>
    <row r="20" spans="1:5" ht="15" customHeight="1" x14ac:dyDescent="0.2">
      <c r="A20" s="10" t="s">
        <v>34</v>
      </c>
      <c r="B20" s="14" t="s">
        <v>25</v>
      </c>
      <c r="C20" s="12">
        <v>34209</v>
      </c>
      <c r="D20" s="12">
        <v>5438.5</v>
      </c>
      <c r="E20" s="17">
        <f t="shared" si="2"/>
        <v>15.9</v>
      </c>
    </row>
    <row r="21" spans="1:5" ht="15" customHeight="1" x14ac:dyDescent="0.2">
      <c r="A21" s="10" t="s">
        <v>35</v>
      </c>
      <c r="B21" s="11" t="s">
        <v>17</v>
      </c>
      <c r="C21" s="12">
        <v>31283</v>
      </c>
      <c r="D21" s="12">
        <v>10889.3</v>
      </c>
      <c r="E21" s="17">
        <f t="shared" si="2"/>
        <v>34.799999999999997</v>
      </c>
    </row>
    <row r="22" spans="1:5" ht="27" hidden="1" customHeight="1" x14ac:dyDescent="0.2">
      <c r="A22" s="10" t="s">
        <v>58</v>
      </c>
      <c r="B22" s="16" t="s">
        <v>59</v>
      </c>
      <c r="C22" s="17">
        <v>0</v>
      </c>
      <c r="D22" s="17">
        <v>0</v>
      </c>
      <c r="E22" s="17">
        <v>0</v>
      </c>
    </row>
    <row r="23" spans="1:5" x14ac:dyDescent="0.2">
      <c r="A23" s="37"/>
      <c r="B23" s="8" t="s">
        <v>4</v>
      </c>
      <c r="C23" s="9">
        <f>SUM(C24+C30+C31+C32+C37+C38)</f>
        <v>265943.8</v>
      </c>
      <c r="D23" s="9">
        <f t="shared" ref="D23" si="3">SUM(D24+D30+D31+D32+D37+D38)</f>
        <v>50585.5</v>
      </c>
      <c r="E23" s="9">
        <f>SUM(D23/C23)*100</f>
        <v>19</v>
      </c>
    </row>
    <row r="24" spans="1:5" ht="30" hidden="1" customHeight="1" x14ac:dyDescent="0.2">
      <c r="A24" s="10" t="s">
        <v>36</v>
      </c>
      <c r="B24" s="22" t="s">
        <v>77</v>
      </c>
      <c r="C24" s="17">
        <f t="shared" ref="C24" si="4">SUM(C25+C26+C27+C28+C29)</f>
        <v>171522.2</v>
      </c>
      <c r="D24" s="17">
        <f>SUM(D25+D26+D27+D28+D29)</f>
        <v>20966.099999999999</v>
      </c>
      <c r="E24" s="17">
        <f>SUM(D24/C24)*100</f>
        <v>12.2</v>
      </c>
    </row>
    <row r="25" spans="1:5" s="2" customFormat="1" ht="38.25" hidden="1" customHeight="1" x14ac:dyDescent="0.2">
      <c r="A25" s="23" t="s">
        <v>60</v>
      </c>
      <c r="B25" s="24" t="s">
        <v>64</v>
      </c>
      <c r="C25" s="17">
        <v>0</v>
      </c>
      <c r="D25" s="17">
        <v>0</v>
      </c>
      <c r="E25" s="17" t="e">
        <f>SUM(D25/C25)*100</f>
        <v>#DIV/0!</v>
      </c>
    </row>
    <row r="26" spans="1:5" ht="64.5" hidden="1" customHeight="1" x14ac:dyDescent="0.2">
      <c r="A26" s="23" t="s">
        <v>61</v>
      </c>
      <c r="B26" s="24" t="s">
        <v>65</v>
      </c>
      <c r="C26" s="17">
        <v>156847.9</v>
      </c>
      <c r="D26" s="17">
        <v>17135</v>
      </c>
      <c r="E26" s="17">
        <f>SUM(D26/C26)*100</f>
        <v>10.9</v>
      </c>
    </row>
    <row r="27" spans="1:5" ht="38.25" hidden="1" x14ac:dyDescent="0.2">
      <c r="A27" s="25" t="s">
        <v>86</v>
      </c>
      <c r="B27" s="24" t="s">
        <v>87</v>
      </c>
      <c r="C27" s="17">
        <v>0</v>
      </c>
      <c r="D27" s="17">
        <v>0</v>
      </c>
      <c r="E27" s="17">
        <v>0</v>
      </c>
    </row>
    <row r="28" spans="1:5" s="2" customFormat="1" ht="27.75" hidden="1" customHeight="1" x14ac:dyDescent="0.2">
      <c r="A28" s="23" t="s">
        <v>62</v>
      </c>
      <c r="B28" s="24" t="s">
        <v>66</v>
      </c>
      <c r="C28" s="17">
        <v>0</v>
      </c>
      <c r="D28" s="17">
        <v>0</v>
      </c>
      <c r="E28" s="17" t="e">
        <f>SUM(D28/C28)*100</f>
        <v>#DIV/0!</v>
      </c>
    </row>
    <row r="29" spans="1:5" ht="63" hidden="1" customHeight="1" x14ac:dyDescent="0.2">
      <c r="A29" s="23" t="s">
        <v>63</v>
      </c>
      <c r="B29" s="24" t="s">
        <v>67</v>
      </c>
      <c r="C29" s="17">
        <v>14674.3</v>
      </c>
      <c r="D29" s="17">
        <v>3831.1</v>
      </c>
      <c r="E29" s="17">
        <f>SUM(D29/C29)*100</f>
        <v>26.1</v>
      </c>
    </row>
    <row r="30" spans="1:5" ht="21" hidden="1" customHeight="1" x14ac:dyDescent="0.2">
      <c r="A30" s="10" t="s">
        <v>37</v>
      </c>
      <c r="B30" s="11" t="s">
        <v>13</v>
      </c>
      <c r="C30" s="26">
        <v>0</v>
      </c>
      <c r="D30" s="26">
        <v>0</v>
      </c>
      <c r="E30" s="17">
        <v>0</v>
      </c>
    </row>
    <row r="31" spans="1:5" ht="21" hidden="1" customHeight="1" x14ac:dyDescent="0.2">
      <c r="A31" s="10" t="s">
        <v>38</v>
      </c>
      <c r="B31" s="11" t="s">
        <v>57</v>
      </c>
      <c r="C31" s="26">
        <v>34.799999999999997</v>
      </c>
      <c r="D31" s="26">
        <v>4035.3</v>
      </c>
      <c r="E31" s="17">
        <f t="shared" ref="E31:E37" si="5">SUM(D31/C31)*100</f>
        <v>11595.7</v>
      </c>
    </row>
    <row r="32" spans="1:5" ht="27.75" hidden="1" customHeight="1" x14ac:dyDescent="0.2">
      <c r="A32" s="10" t="s">
        <v>39</v>
      </c>
      <c r="B32" s="13" t="s">
        <v>76</v>
      </c>
      <c r="C32" s="17">
        <f>SUM(C33+C34+C35+C36)</f>
        <v>89166.7</v>
      </c>
      <c r="D32" s="17">
        <f t="shared" ref="D32" si="6">SUM(D33+D34+D35+D36)</f>
        <v>23952.3</v>
      </c>
      <c r="E32" s="17">
        <f t="shared" si="5"/>
        <v>26.9</v>
      </c>
    </row>
    <row r="33" spans="1:11" ht="24.75" hidden="1" customHeight="1" x14ac:dyDescent="0.2">
      <c r="A33" s="23" t="s">
        <v>68</v>
      </c>
      <c r="B33" s="24" t="s">
        <v>88</v>
      </c>
      <c r="C33" s="27">
        <v>79800</v>
      </c>
      <c r="D33" s="17">
        <v>22083</v>
      </c>
      <c r="E33" s="17">
        <f t="shared" si="5"/>
        <v>27.7</v>
      </c>
    </row>
    <row r="34" spans="1:11" ht="64.5" hidden="1" customHeight="1" x14ac:dyDescent="0.2">
      <c r="A34" s="23" t="s">
        <v>69</v>
      </c>
      <c r="B34" s="28" t="s">
        <v>72</v>
      </c>
      <c r="C34" s="27">
        <v>1637</v>
      </c>
      <c r="D34" s="27">
        <v>486.4</v>
      </c>
      <c r="E34" s="17">
        <f t="shared" si="5"/>
        <v>29.7</v>
      </c>
      <c r="K34" s="36"/>
    </row>
    <row r="35" spans="1:11" ht="27.75" hidden="1" customHeight="1" x14ac:dyDescent="0.2">
      <c r="A35" s="23" t="s">
        <v>70</v>
      </c>
      <c r="B35" s="28" t="s">
        <v>73</v>
      </c>
      <c r="C35" s="27">
        <v>6778.6</v>
      </c>
      <c r="D35" s="27">
        <v>1343.6</v>
      </c>
      <c r="E35" s="17">
        <f t="shared" si="5"/>
        <v>19.8</v>
      </c>
    </row>
    <row r="36" spans="1:11" ht="52.5" hidden="1" customHeight="1" x14ac:dyDescent="0.2">
      <c r="A36" s="23" t="s">
        <v>71</v>
      </c>
      <c r="B36" s="29" t="s">
        <v>74</v>
      </c>
      <c r="C36" s="27">
        <v>951.1</v>
      </c>
      <c r="D36" s="27">
        <v>39.299999999999997</v>
      </c>
      <c r="E36" s="17">
        <f t="shared" si="5"/>
        <v>4.0999999999999996</v>
      </c>
    </row>
    <row r="37" spans="1:11" ht="18.75" hidden="1" customHeight="1" x14ac:dyDescent="0.2">
      <c r="A37" s="10" t="s">
        <v>40</v>
      </c>
      <c r="B37" s="11" t="s">
        <v>14</v>
      </c>
      <c r="C37" s="12">
        <v>5220.1000000000004</v>
      </c>
      <c r="D37" s="12">
        <v>1675.2</v>
      </c>
      <c r="E37" s="17">
        <f t="shared" si="5"/>
        <v>32.1</v>
      </c>
    </row>
    <row r="38" spans="1:11" ht="16.5" hidden="1" customHeight="1" x14ac:dyDescent="0.2">
      <c r="A38" s="10" t="s">
        <v>41</v>
      </c>
      <c r="B38" s="11" t="s">
        <v>15</v>
      </c>
      <c r="C38" s="17">
        <v>0</v>
      </c>
      <c r="D38" s="12">
        <v>-43.4</v>
      </c>
      <c r="E38" s="17">
        <v>0</v>
      </c>
    </row>
    <row r="39" spans="1:11" ht="15" customHeight="1" x14ac:dyDescent="0.2">
      <c r="A39" s="21" t="s">
        <v>42</v>
      </c>
      <c r="B39" s="30" t="s">
        <v>5</v>
      </c>
      <c r="C39" s="9">
        <f>SUM(C40+C46+C47+C50)</f>
        <v>4353341.9000000004</v>
      </c>
      <c r="D39" s="9">
        <f>SUM(D40+D46+D47+D48+D49+D50)</f>
        <v>792177.3</v>
      </c>
      <c r="E39" s="9">
        <f>SUM(D39/C39)*100</f>
        <v>18.2</v>
      </c>
    </row>
    <row r="40" spans="1:11" ht="27.75" customHeight="1" x14ac:dyDescent="0.2">
      <c r="A40" s="21" t="s">
        <v>43</v>
      </c>
      <c r="B40" s="30" t="s">
        <v>16</v>
      </c>
      <c r="C40" s="9">
        <f>SUM(C42+C43+C44+C45)</f>
        <v>4353341.9000000004</v>
      </c>
      <c r="D40" s="9">
        <f>SUM(D42+D43+D44+D45)</f>
        <v>797928.5</v>
      </c>
      <c r="E40" s="9">
        <f>SUM(D40/C40)*100</f>
        <v>18.3</v>
      </c>
    </row>
    <row r="41" spans="1:11" hidden="1" x14ac:dyDescent="0.2">
      <c r="A41" s="7"/>
      <c r="B41" s="31" t="s">
        <v>75</v>
      </c>
      <c r="C41" s="17"/>
      <c r="D41" s="17"/>
      <c r="E41" s="17"/>
    </row>
    <row r="42" spans="1:11" ht="12.75" customHeight="1" x14ac:dyDescent="0.2">
      <c r="A42" s="10" t="s">
        <v>45</v>
      </c>
      <c r="B42" s="11" t="s">
        <v>54</v>
      </c>
      <c r="C42" s="12">
        <v>622948.4</v>
      </c>
      <c r="D42" s="12">
        <v>185345.6</v>
      </c>
      <c r="E42" s="17">
        <f>SUM(D42/C42)*100</f>
        <v>29.8</v>
      </c>
    </row>
    <row r="43" spans="1:11" ht="12.75" customHeight="1" x14ac:dyDescent="0.2">
      <c r="A43" s="10" t="s">
        <v>46</v>
      </c>
      <c r="B43" s="11" t="s">
        <v>55</v>
      </c>
      <c r="C43" s="12">
        <v>786148.1</v>
      </c>
      <c r="D43" s="12">
        <v>16586.400000000001</v>
      </c>
      <c r="E43" s="17">
        <f>SUM(D43/C43)*100</f>
        <v>2.1</v>
      </c>
    </row>
    <row r="44" spans="1:11" ht="12.75" customHeight="1" x14ac:dyDescent="0.2">
      <c r="A44" s="10" t="s">
        <v>47</v>
      </c>
      <c r="B44" s="11" t="s">
        <v>56</v>
      </c>
      <c r="C44" s="12">
        <v>2843810.5</v>
      </c>
      <c r="D44" s="12">
        <v>577618.69999999995</v>
      </c>
      <c r="E44" s="17">
        <f>SUM(D44/C44)*100</f>
        <v>20.3</v>
      </c>
    </row>
    <row r="45" spans="1:11" ht="12.75" customHeight="1" x14ac:dyDescent="0.2">
      <c r="A45" s="10" t="s">
        <v>48</v>
      </c>
      <c r="B45" s="11" t="s">
        <v>6</v>
      </c>
      <c r="C45" s="15">
        <v>100434.9</v>
      </c>
      <c r="D45" s="12">
        <v>18377.8</v>
      </c>
      <c r="E45" s="17">
        <f>SUM(D45/C45)*100</f>
        <v>18.3</v>
      </c>
    </row>
    <row r="46" spans="1:11" ht="27.75" hidden="1" customHeight="1" x14ac:dyDescent="0.2">
      <c r="A46" s="10" t="s">
        <v>44</v>
      </c>
      <c r="B46" s="24" t="s">
        <v>19</v>
      </c>
      <c r="C46" s="17">
        <v>0</v>
      </c>
      <c r="D46" s="17">
        <v>0</v>
      </c>
      <c r="E46" s="17">
        <v>0</v>
      </c>
    </row>
    <row r="47" spans="1:11" ht="25.5" hidden="1" customHeight="1" x14ac:dyDescent="0.2">
      <c r="A47" s="10" t="s">
        <v>49</v>
      </c>
      <c r="B47" s="33" t="s">
        <v>20</v>
      </c>
      <c r="C47" s="17">
        <v>0</v>
      </c>
      <c r="D47" s="17">
        <v>0</v>
      </c>
      <c r="E47" s="17">
        <v>0</v>
      </c>
    </row>
    <row r="48" spans="1:11" x14ac:dyDescent="0.2">
      <c r="A48" s="37"/>
      <c r="B48" s="38" t="s">
        <v>89</v>
      </c>
      <c r="C48" s="17">
        <v>0</v>
      </c>
      <c r="D48" s="17">
        <v>-5751.2</v>
      </c>
      <c r="E48" s="17">
        <v>0</v>
      </c>
      <c r="J48" s="35"/>
    </row>
    <row r="49" spans="1:5" ht="28.5" hidden="1" customHeight="1" x14ac:dyDescent="0.2">
      <c r="A49" s="10" t="s">
        <v>84</v>
      </c>
      <c r="B49" s="24" t="s">
        <v>85</v>
      </c>
      <c r="C49" s="17">
        <v>0</v>
      </c>
      <c r="D49" s="17">
        <v>0</v>
      </c>
      <c r="E49" s="17">
        <v>0</v>
      </c>
    </row>
    <row r="50" spans="1:5" ht="41.25" hidden="1" customHeight="1" x14ac:dyDescent="0.2">
      <c r="A50" s="39" t="s">
        <v>82</v>
      </c>
      <c r="B50" s="40" t="s">
        <v>83</v>
      </c>
      <c r="C50" s="41">
        <v>0</v>
      </c>
      <c r="D50" s="41">
        <v>0</v>
      </c>
      <c r="E50" s="41">
        <v>0</v>
      </c>
    </row>
    <row r="51" spans="1:5" ht="12.75" customHeight="1" x14ac:dyDescent="0.2">
      <c r="A51" s="42"/>
      <c r="B51" s="43"/>
      <c r="C51" s="44"/>
      <c r="D51" s="44"/>
      <c r="E51" s="44"/>
    </row>
    <row r="52" spans="1:5" ht="30" customHeight="1" x14ac:dyDescent="0.2">
      <c r="A52" s="45" t="s">
        <v>92</v>
      </c>
      <c r="B52" s="45"/>
      <c r="C52" s="45"/>
      <c r="D52" s="45"/>
      <c r="E52" s="45"/>
    </row>
    <row r="53" spans="1:5" ht="25.5" customHeight="1" x14ac:dyDescent="0.2">
      <c r="A53" s="46" t="s">
        <v>95</v>
      </c>
      <c r="B53" s="46"/>
      <c r="C53" s="46"/>
      <c r="D53" s="46"/>
      <c r="E53" s="46"/>
    </row>
    <row r="68" spans="3:3" x14ac:dyDescent="0.2">
      <c r="C68" s="34"/>
    </row>
  </sheetData>
  <mergeCells count="8">
    <mergeCell ref="A52:E52"/>
    <mergeCell ref="A53:E53"/>
    <mergeCell ref="A4:A5"/>
    <mergeCell ref="A2:F2"/>
    <mergeCell ref="B4:B5"/>
    <mergeCell ref="C4:C5"/>
    <mergeCell ref="D4:D5"/>
    <mergeCell ref="E4:E5"/>
  </mergeCells>
  <hyperlinks>
    <hyperlink ref="A53" r:id="rId1"/>
  </hyperlinks>
  <pageMargins left="0.39370078740157483" right="0.11811023622047245" top="0.15748031496062992" bottom="0.15748031496062992" header="0" footer="0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2026-05-06T06:38:37Z</cp:lastPrinted>
  <dcterms:created xsi:type="dcterms:W3CDTF">1999-06-18T11:49:53Z</dcterms:created>
  <dcterms:modified xsi:type="dcterms:W3CDTF">2026-05-06T07:34:38Z</dcterms:modified>
</cp:coreProperties>
</file>