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a\Desktop\Исполнение Дума за 2024 год\3з. приложения к пояснительной записке\"/>
    </mc:Choice>
  </mc:AlternateContent>
  <xr:revisionPtr revIDLastSave="0" documentId="8_{4C0CECE4-6080-4B34-9EB0-E9DDF0D5200C}" xr6:coauthVersionLast="47" xr6:coauthVersionMax="47" xr10:uidLastSave="{00000000-0000-0000-0000-000000000000}"/>
  <bookViews>
    <workbookView xWindow="-108" yWindow="-108" windowWidth="23256" windowHeight="12576" xr2:uid="{5829D876-57E8-4B45-B408-986EFD1E5729}"/>
  </bookViews>
  <sheets>
    <sheet name="Расходы" sheetId="1" r:id="rId1"/>
  </sheets>
  <externalReferences>
    <externalReference r:id="rId2"/>
  </externalReferences>
  <definedNames>
    <definedName name="_Date_">#REF!</definedName>
    <definedName name="_Otchet_Period_Source__AT_ObjectName">#REF!</definedName>
    <definedName name="_Period_">#REF!</definedName>
    <definedName name="а">#REF!</definedName>
    <definedName name="б">#REF!</definedName>
    <definedName name="д">#REF!</definedName>
    <definedName name="ддж">#REF!</definedName>
    <definedName name="Дох">#REF!</definedName>
    <definedName name="доходы">#REF!</definedName>
    <definedName name="_xlnm.Print_Titles" localSheetId="0">Расходы!$3:$5</definedName>
    <definedName name="Л">#REF!</definedName>
    <definedName name="округ">#REF!</definedName>
    <definedName name="пррнн">#REF!</definedName>
    <definedName name="ю">#REF!</definedName>
    <definedName name="я">#REF!</definedName>
    <definedName name="яя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E7" i="1"/>
  <c r="E6" i="1" s="1"/>
  <c r="E75" i="1" s="1"/>
  <c r="F7" i="1"/>
  <c r="G7" i="1"/>
  <c r="I7" i="1"/>
  <c r="I6" i="1" s="1"/>
  <c r="I75" i="1" s="1"/>
  <c r="K7" i="1"/>
  <c r="K6" i="1" s="1"/>
  <c r="K75" i="1" s="1"/>
  <c r="L7" i="1"/>
  <c r="L6" i="1" s="1"/>
  <c r="L75" i="1" s="1"/>
  <c r="D8" i="1"/>
  <c r="F8" i="1"/>
  <c r="H8" i="1"/>
  <c r="H7" i="1" s="1"/>
  <c r="J8" i="1"/>
  <c r="D9" i="1"/>
  <c r="D7" i="1" s="1"/>
  <c r="F9" i="1"/>
  <c r="H9" i="1"/>
  <c r="J9" i="1"/>
  <c r="D10" i="1"/>
  <c r="F10" i="1"/>
  <c r="H10" i="1"/>
  <c r="J10" i="1"/>
  <c r="J7" i="1" s="1"/>
  <c r="D11" i="1"/>
  <c r="F11" i="1"/>
  <c r="H11" i="1"/>
  <c r="J11" i="1"/>
  <c r="D12" i="1"/>
  <c r="F12" i="1"/>
  <c r="H12" i="1"/>
  <c r="J12" i="1"/>
  <c r="D13" i="1"/>
  <c r="H13" i="1"/>
  <c r="J13" i="1"/>
  <c r="L13" i="1"/>
  <c r="D14" i="1"/>
  <c r="H14" i="1"/>
  <c r="J14" i="1"/>
  <c r="D15" i="1"/>
  <c r="F15" i="1"/>
  <c r="H15" i="1"/>
  <c r="J15" i="1"/>
  <c r="F16" i="1"/>
  <c r="H16" i="1"/>
  <c r="D17" i="1"/>
  <c r="F17" i="1"/>
  <c r="H17" i="1"/>
  <c r="J17" i="1"/>
  <c r="C18" i="1"/>
  <c r="D18" i="1"/>
  <c r="E18" i="1"/>
  <c r="G18" i="1"/>
  <c r="F18" i="1" s="1"/>
  <c r="I18" i="1"/>
  <c r="H18" i="1" s="1"/>
  <c r="K18" i="1"/>
  <c r="J18" i="1" s="1"/>
  <c r="D19" i="1"/>
  <c r="F19" i="1"/>
  <c r="H19" i="1"/>
  <c r="J19" i="1"/>
  <c r="D20" i="1"/>
  <c r="F20" i="1"/>
  <c r="H20" i="1"/>
  <c r="J20" i="1"/>
  <c r="D21" i="1"/>
  <c r="F21" i="1"/>
  <c r="H21" i="1"/>
  <c r="J21" i="1"/>
  <c r="C22" i="1"/>
  <c r="D22" i="1"/>
  <c r="E22" i="1"/>
  <c r="F22" i="1"/>
  <c r="G22" i="1"/>
  <c r="H22" i="1"/>
  <c r="I22" i="1"/>
  <c r="J22" i="1"/>
  <c r="D23" i="1"/>
  <c r="H23" i="1"/>
  <c r="J23" i="1"/>
  <c r="C24" i="1"/>
  <c r="C6" i="1" s="1"/>
  <c r="C75" i="1" s="1"/>
  <c r="E24" i="1"/>
  <c r="G24" i="1"/>
  <c r="G6" i="1" s="1"/>
  <c r="G75" i="1" s="1"/>
  <c r="H24" i="1"/>
  <c r="I24" i="1"/>
  <c r="J24" i="1"/>
  <c r="K24" i="1"/>
  <c r="L24" i="1"/>
  <c r="D25" i="1"/>
  <c r="F25" i="1"/>
  <c r="F24" i="1" s="1"/>
  <c r="H25" i="1"/>
  <c r="J25" i="1"/>
  <c r="D26" i="1"/>
  <c r="D24" i="1" s="1"/>
  <c r="F26" i="1"/>
  <c r="H26" i="1"/>
  <c r="J26" i="1"/>
  <c r="D27" i="1"/>
  <c r="F27" i="1"/>
  <c r="H27" i="1"/>
  <c r="J27" i="1"/>
  <c r="D28" i="1"/>
  <c r="F28" i="1"/>
  <c r="H28" i="1"/>
  <c r="J28" i="1"/>
  <c r="C29" i="1"/>
  <c r="E29" i="1"/>
  <c r="G29" i="1"/>
  <c r="I29" i="1"/>
  <c r="K29" i="1"/>
  <c r="L29" i="1"/>
  <c r="D30" i="1"/>
  <c r="D29" i="1" s="1"/>
  <c r="F30" i="1"/>
  <c r="H30" i="1"/>
  <c r="H29" i="1" s="1"/>
  <c r="J30" i="1"/>
  <c r="J29" i="1" s="1"/>
  <c r="D31" i="1"/>
  <c r="F31" i="1"/>
  <c r="F29" i="1" s="1"/>
  <c r="H31" i="1"/>
  <c r="J31" i="1"/>
  <c r="D32" i="1"/>
  <c r="F32" i="1"/>
  <c r="H32" i="1"/>
  <c r="J32" i="1"/>
  <c r="D33" i="1"/>
  <c r="F33" i="1"/>
  <c r="H33" i="1"/>
  <c r="J33" i="1"/>
  <c r="D34" i="1"/>
  <c r="F34" i="1"/>
  <c r="H34" i="1"/>
  <c r="J34" i="1"/>
  <c r="D35" i="1"/>
  <c r="F35" i="1"/>
  <c r="H35" i="1"/>
  <c r="J35" i="1"/>
  <c r="D36" i="1"/>
  <c r="F36" i="1"/>
  <c r="H36" i="1"/>
  <c r="J36" i="1"/>
  <c r="C37" i="1"/>
  <c r="E37" i="1"/>
  <c r="G37" i="1"/>
  <c r="I37" i="1"/>
  <c r="K37" i="1"/>
  <c r="L37" i="1"/>
  <c r="D38" i="1"/>
  <c r="D37" i="1" s="1"/>
  <c r="F38" i="1"/>
  <c r="H38" i="1"/>
  <c r="H37" i="1" s="1"/>
  <c r="J38" i="1"/>
  <c r="J37" i="1" s="1"/>
  <c r="D39" i="1"/>
  <c r="F39" i="1"/>
  <c r="F37" i="1" s="1"/>
  <c r="H39" i="1"/>
  <c r="J39" i="1"/>
  <c r="D40" i="1"/>
  <c r="F40" i="1"/>
  <c r="H40" i="1"/>
  <c r="J40" i="1"/>
  <c r="D41" i="1"/>
  <c r="F41" i="1"/>
  <c r="H41" i="1"/>
  <c r="J41" i="1"/>
  <c r="C42" i="1"/>
  <c r="D42" i="1"/>
  <c r="E42" i="1"/>
  <c r="G42" i="1"/>
  <c r="I42" i="1"/>
  <c r="J42" i="1"/>
  <c r="K42" i="1"/>
  <c r="L42" i="1"/>
  <c r="D43" i="1"/>
  <c r="F43" i="1"/>
  <c r="H43" i="1"/>
  <c r="J43" i="1"/>
  <c r="D44" i="1"/>
  <c r="F44" i="1"/>
  <c r="H44" i="1"/>
  <c r="J44" i="1"/>
  <c r="D45" i="1"/>
  <c r="F45" i="1"/>
  <c r="F42" i="1" s="1"/>
  <c r="H45" i="1"/>
  <c r="H42" i="1" s="1"/>
  <c r="J45" i="1"/>
  <c r="C46" i="1"/>
  <c r="E46" i="1"/>
  <c r="F46" i="1"/>
  <c r="G46" i="1"/>
  <c r="I46" i="1"/>
  <c r="K46" i="1"/>
  <c r="L46" i="1"/>
  <c r="D47" i="1"/>
  <c r="D46" i="1" s="1"/>
  <c r="F47" i="1"/>
  <c r="H47" i="1"/>
  <c r="H46" i="1" s="1"/>
  <c r="J47" i="1"/>
  <c r="J46" i="1" s="1"/>
  <c r="D48" i="1"/>
  <c r="F48" i="1"/>
  <c r="H48" i="1"/>
  <c r="J48" i="1"/>
  <c r="D49" i="1"/>
  <c r="F49" i="1"/>
  <c r="H49" i="1"/>
  <c r="J49" i="1"/>
  <c r="D50" i="1"/>
  <c r="F50" i="1"/>
  <c r="H50" i="1"/>
  <c r="J50" i="1"/>
  <c r="D51" i="1"/>
  <c r="F51" i="1"/>
  <c r="H51" i="1"/>
  <c r="J51" i="1"/>
  <c r="C52" i="1"/>
  <c r="E52" i="1"/>
  <c r="G52" i="1"/>
  <c r="I52" i="1"/>
  <c r="J52" i="1"/>
  <c r="K52" i="1"/>
  <c r="L52" i="1"/>
  <c r="D53" i="1"/>
  <c r="D52" i="1" s="1"/>
  <c r="F53" i="1"/>
  <c r="F52" i="1" s="1"/>
  <c r="H53" i="1"/>
  <c r="H52" i="1" s="1"/>
  <c r="J53" i="1"/>
  <c r="D54" i="1"/>
  <c r="F54" i="1"/>
  <c r="H54" i="1"/>
  <c r="J54" i="1"/>
  <c r="C55" i="1"/>
  <c r="E55" i="1"/>
  <c r="F55" i="1"/>
  <c r="G55" i="1"/>
  <c r="I55" i="1"/>
  <c r="K55" i="1"/>
  <c r="L55" i="1"/>
  <c r="D56" i="1"/>
  <c r="D55" i="1" s="1"/>
  <c r="F56" i="1"/>
  <c r="H56" i="1"/>
  <c r="H55" i="1" s="1"/>
  <c r="J56" i="1"/>
  <c r="J55" i="1" s="1"/>
  <c r="C57" i="1"/>
  <c r="E57" i="1"/>
  <c r="G57" i="1"/>
  <c r="I57" i="1"/>
  <c r="K57" i="1"/>
  <c r="L57" i="1"/>
  <c r="D58" i="1"/>
  <c r="F58" i="1"/>
  <c r="F57" i="1" s="1"/>
  <c r="H58" i="1"/>
  <c r="J58" i="1"/>
  <c r="J57" i="1" s="1"/>
  <c r="D59" i="1"/>
  <c r="D57" i="1" s="1"/>
  <c r="F59" i="1"/>
  <c r="H59" i="1"/>
  <c r="J59" i="1"/>
  <c r="D60" i="1"/>
  <c r="F60" i="1"/>
  <c r="H60" i="1"/>
  <c r="H57" i="1" s="1"/>
  <c r="J60" i="1"/>
  <c r="D61" i="1"/>
  <c r="F61" i="1"/>
  <c r="H61" i="1"/>
  <c r="J61" i="1"/>
  <c r="C62" i="1"/>
  <c r="E62" i="1"/>
  <c r="G62" i="1"/>
  <c r="I62" i="1"/>
  <c r="K62" i="1"/>
  <c r="L62" i="1"/>
  <c r="D63" i="1"/>
  <c r="D62" i="1" s="1"/>
  <c r="F63" i="1"/>
  <c r="F62" i="1" s="1"/>
  <c r="H63" i="1"/>
  <c r="H62" i="1" s="1"/>
  <c r="J63" i="1"/>
  <c r="J62" i="1" s="1"/>
  <c r="D64" i="1"/>
  <c r="F64" i="1"/>
  <c r="H64" i="1"/>
  <c r="J64" i="1"/>
  <c r="D65" i="1"/>
  <c r="F65" i="1"/>
  <c r="H65" i="1"/>
  <c r="J65" i="1"/>
  <c r="C66" i="1"/>
  <c r="E66" i="1"/>
  <c r="G66" i="1"/>
  <c r="H66" i="1"/>
  <c r="I66" i="1"/>
  <c r="K66" i="1"/>
  <c r="L66" i="1"/>
  <c r="D67" i="1"/>
  <c r="F67" i="1"/>
  <c r="F66" i="1" s="1"/>
  <c r="H67" i="1"/>
  <c r="J67" i="1"/>
  <c r="J66" i="1" s="1"/>
  <c r="D68" i="1"/>
  <c r="D66" i="1" s="1"/>
  <c r="F68" i="1"/>
  <c r="H68" i="1"/>
  <c r="J68" i="1"/>
  <c r="C69" i="1"/>
  <c r="E69" i="1"/>
  <c r="G69" i="1"/>
  <c r="H69" i="1"/>
  <c r="I69" i="1"/>
  <c r="J69" i="1"/>
  <c r="K69" i="1"/>
  <c r="L69" i="1"/>
  <c r="D70" i="1"/>
  <c r="D69" i="1" s="1"/>
  <c r="F70" i="1"/>
  <c r="F69" i="1" s="1"/>
  <c r="H70" i="1"/>
  <c r="J70" i="1"/>
  <c r="C71" i="1"/>
  <c r="E71" i="1"/>
  <c r="D71" i="1" s="1"/>
  <c r="F71" i="1"/>
  <c r="G71" i="1"/>
  <c r="I71" i="1"/>
  <c r="H71" i="1" s="1"/>
  <c r="K71" i="1"/>
  <c r="J71" i="1" s="1"/>
  <c r="D72" i="1"/>
  <c r="F72" i="1"/>
  <c r="H72" i="1"/>
  <c r="J72" i="1"/>
  <c r="D73" i="1"/>
  <c r="F73" i="1"/>
  <c r="H73" i="1"/>
  <c r="J73" i="1"/>
  <c r="D74" i="1"/>
  <c r="F74" i="1"/>
  <c r="H74" i="1"/>
  <c r="J74" i="1"/>
  <c r="D6" i="1" l="1"/>
  <c r="D75" i="1" s="1"/>
  <c r="H6" i="1"/>
  <c r="H75" i="1" s="1"/>
  <c r="J6" i="1"/>
  <c r="J75" i="1" s="1"/>
  <c r="F6" i="1"/>
  <c r="F75" i="1" s="1"/>
</calcChain>
</file>

<file path=xl/sharedStrings.xml><?xml version="1.0" encoding="utf-8"?>
<sst xmlns="http://schemas.openxmlformats.org/spreadsheetml/2006/main" count="154" uniqueCount="147">
  <si>
    <t>Результат (Дефицит/ Профицит)</t>
  </si>
  <si>
    <t>1403</t>
  </si>
  <si>
    <t>Прочие межбюджетные трансферты общего характера</t>
  </si>
  <si>
    <t>1402</t>
  </si>
  <si>
    <t>Иные дотации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</si>
  <si>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</si>
  <si>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</si>
  <si>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</si>
  <si>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</si>
  <si>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1301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</si>
  <si>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</si>
  <si>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</si>
  <si>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</si>
  <si>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1204</t>
  </si>
  <si>
    <t>Другие вопросы в области средств массовой информации</t>
  </si>
  <si>
    <t>1202</t>
  </si>
  <si>
    <t>Периодическая печать и издательства</t>
  </si>
  <si>
    <t>1200</t>
  </si>
  <si>
    <t>Средства массовой информации</t>
  </si>
  <si>
    <t>1103</t>
  </si>
  <si>
    <t>Спорт высших достижений</t>
  </si>
  <si>
    <t xml:space="preserve"> 1102 </t>
  </si>
  <si>
    <t>Массовый спорт</t>
  </si>
  <si>
    <t xml:space="preserve"> 1101 </t>
  </si>
  <si>
    <t xml:space="preserve">Физическая культура </t>
  </si>
  <si>
    <t xml:space="preserve"> 1100 </t>
  </si>
  <si>
    <t>Физическая культура и спорт</t>
  </si>
  <si>
    <t xml:space="preserve"> 1006 </t>
  </si>
  <si>
    <t>Другие вопросы в области социальной политики</t>
  </si>
  <si>
    <t xml:space="preserve"> 1004 </t>
  </si>
  <si>
    <t>Охрана семьи и детства</t>
  </si>
  <si>
    <t xml:space="preserve"> 1003 </t>
  </si>
  <si>
    <t>Социальное обеспечение населения</t>
  </si>
  <si>
    <t xml:space="preserve"> 1001 </t>
  </si>
  <si>
    <t>Пенсионное обеспечение</t>
  </si>
  <si>
    <t xml:space="preserve"> 1000</t>
  </si>
  <si>
    <t>Социальная политика</t>
  </si>
  <si>
    <t>0909</t>
  </si>
  <si>
    <t xml:space="preserve">Другие вопросы в области здравоохранения </t>
  </si>
  <si>
    <t xml:space="preserve"> 0900 </t>
  </si>
  <si>
    <t xml:space="preserve">Здравоохранение </t>
  </si>
  <si>
    <t>0804</t>
  </si>
  <si>
    <t xml:space="preserve">Другие вопросы в области культуры, кинематографии </t>
  </si>
  <si>
    <t xml:space="preserve">0801 </t>
  </si>
  <si>
    <t>Культура</t>
  </si>
  <si>
    <t xml:space="preserve"> 0800 </t>
  </si>
  <si>
    <t xml:space="preserve">Культура, кинематография </t>
  </si>
  <si>
    <t xml:space="preserve"> 0709 </t>
  </si>
  <si>
    <t>Другие вопросы в области образования</t>
  </si>
  <si>
    <t xml:space="preserve"> 0707 </t>
  </si>
  <si>
    <t>Молодежная политика и оздоровление детей</t>
  </si>
  <si>
    <t xml:space="preserve"> 0703 </t>
  </si>
  <si>
    <t>Дополнительное образование детей</t>
  </si>
  <si>
    <t xml:space="preserve">0702 </t>
  </si>
  <si>
    <t>Общее образование</t>
  </si>
  <si>
    <t xml:space="preserve"> 0701 </t>
  </si>
  <si>
    <t>Дошкольное образование</t>
  </si>
  <si>
    <t xml:space="preserve">0700 </t>
  </si>
  <si>
    <t>Образование</t>
  </si>
  <si>
    <t xml:space="preserve"> 0605 </t>
  </si>
  <si>
    <t>Другие вопросы в области охраны окружающей среды</t>
  </si>
  <si>
    <t xml:space="preserve">0603 </t>
  </si>
  <si>
    <t>Охрана объектов растительного и животного мира и среды их обитания</t>
  </si>
  <si>
    <t>0601</t>
  </si>
  <si>
    <t>Экологический контроль</t>
  </si>
  <si>
    <t xml:space="preserve"> 0600 </t>
  </si>
  <si>
    <t>Охрана окружающей среды</t>
  </si>
  <si>
    <t xml:space="preserve"> 0505 </t>
  </si>
  <si>
    <t>Другие вопросы в области жилищно-коммунального хозяйства</t>
  </si>
  <si>
    <t>0503</t>
  </si>
  <si>
    <t>Благоустройство</t>
  </si>
  <si>
    <t xml:space="preserve"> 0502 </t>
  </si>
  <si>
    <t>Коммунальное хозяйство</t>
  </si>
  <si>
    <t xml:space="preserve"> 0501</t>
  </si>
  <si>
    <t>Жилищное хозяйство</t>
  </si>
  <si>
    <t xml:space="preserve"> 0500 </t>
  </si>
  <si>
    <t>Жилищно-коммунальное хозяйство</t>
  </si>
  <si>
    <t xml:space="preserve"> 0412 </t>
  </si>
  <si>
    <t>Другие вопросы в области национальной экономики</t>
  </si>
  <si>
    <t xml:space="preserve"> 0410 </t>
  </si>
  <si>
    <t>Связь и информатика</t>
  </si>
  <si>
    <t xml:space="preserve"> 0409 </t>
  </si>
  <si>
    <t>Дорожное хозяйство (дорожные фонды)</t>
  </si>
  <si>
    <t xml:space="preserve"> 0408 </t>
  </si>
  <si>
    <t>Транспорт</t>
  </si>
  <si>
    <t xml:space="preserve"> 0407 </t>
  </si>
  <si>
    <t>Лесное хозяйство</t>
  </si>
  <si>
    <t xml:space="preserve">0405 </t>
  </si>
  <si>
    <t>Сельское хозяйство и рыболовство</t>
  </si>
  <si>
    <t xml:space="preserve"> 0401 </t>
  </si>
  <si>
    <t>Общеэкономические вопросы</t>
  </si>
  <si>
    <t xml:space="preserve"> 0400 </t>
  </si>
  <si>
    <t>Национальная экономика</t>
  </si>
  <si>
    <t xml:space="preserve"> 0314</t>
  </si>
  <si>
    <t>Другие вопросы в области национальной безопасности и правоохранительной деятельности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</si>
  <si>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</si>
  <si>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</si>
  <si>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0309</t>
  </si>
  <si>
    <t xml:space="preserve"> Гражданская оборона</t>
  </si>
  <si>
    <t>0304</t>
  </si>
  <si>
    <t>Органы юстиции</t>
  </si>
  <si>
    <t xml:space="preserve"> 0300 </t>
  </si>
  <si>
    <t>Национальная безопасность и правоохранительная деятельность</t>
  </si>
  <si>
    <t>0203</t>
  </si>
  <si>
    <t>Мобилизационная и вневойсковая подготовка</t>
  </si>
  <si>
    <t xml:space="preserve"> 0200 </t>
  </si>
  <si>
    <t>Национальная оборона</t>
  </si>
  <si>
    <t>0204</t>
  </si>
  <si>
    <t>Мобилизационная подготовка экономики</t>
  </si>
  <si>
    <t xml:space="preserve"> 0203</t>
  </si>
  <si>
    <t>0202</t>
  </si>
  <si>
    <t>Модернизация Вооруженных Сил РФ и воинских формирований</t>
  </si>
  <si>
    <t>0113</t>
  </si>
  <si>
    <t>Другие общегосударственные вопросы</t>
  </si>
  <si>
    <t xml:space="preserve"> 0112</t>
  </si>
  <si>
    <t>Прикладные научные исследования в области общегосударственных вопросов</t>
  </si>
  <si>
    <t>0111</t>
  </si>
  <si>
    <t>Резервные фонды</t>
  </si>
  <si>
    <t>0107</t>
  </si>
  <si>
    <t>Обеспечение проведения выборов и референдумов</t>
  </si>
  <si>
    <t xml:space="preserve">0107 </t>
  </si>
  <si>
    <t xml:space="preserve"> 0106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</si>
  <si>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</si>
  <si>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0105 </t>
  </si>
  <si>
    <t>Судебная система</t>
  </si>
  <si>
    <t xml:space="preserve">0104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</si>
  <si>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</si>
  <si>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</si>
  <si>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</si>
  <si>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</si>
  <si>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Функционирование высшего должностного лица субъекта Российской Федерации и муниципального образования</t>
  </si>
  <si>
    <t xml:space="preserve">0100 </t>
  </si>
  <si>
    <t>Общегосударственные вопросы</t>
  </si>
  <si>
    <t>РАСХОДЫ</t>
  </si>
  <si>
    <t>2</t>
  </si>
  <si>
    <t>1</t>
  </si>
  <si>
    <t>Утверждено Решением Думы города  от 23.12.2024 №428 (с учетом уведомлений ДФ ХМАО-Югры)</t>
  </si>
  <si>
    <t>Утверждено Решением Думы города  от 23.12.2024 №428</t>
  </si>
  <si>
    <t>Изменения в решение Думы города (+/-)</t>
  </si>
  <si>
    <t>Утверждено Решением Думы города  от 25.10.2024 №414</t>
  </si>
  <si>
    <t>Утверждено Решением Думы города  от 19.07.2024 №393</t>
  </si>
  <si>
    <t>Утверждено Решением Думы города  от 26.04.2024 №380</t>
  </si>
  <si>
    <t>Первоначально утверждено решением Думы города от 15.12.2023 №347</t>
  </si>
  <si>
    <t>Код</t>
  </si>
  <si>
    <t>Наименование показателя</t>
  </si>
  <si>
    <t>(тыс.рублей)</t>
  </si>
  <si>
    <t xml:space="preserve">Сведения о внесенных изменениях в решение об утверждении бюджета в 2024 году в части расходов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</si>
</sst>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.00_р_._-;\-* #,##0.00_р_._-;_-* &quot;-&quot;??_р_._-;_-@_-"/>
    <numFmt numFmtId="166" formatCode="#,##0.0_р_."/>
    <numFmt numFmtId="167" formatCode="#,##0.0;[Red]\-#,##0.0;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/>
    <xf numFmtId="166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/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164" fontId="2" fillId="0" borderId="1" xfId="2" applyNumberFormat="1" applyFont="1" applyBorder="1" applyAlignment="1" applyProtection="1">
      <alignment horizontal="center" vertical="center"/>
      <protection hidden="1"/>
    </xf>
    <xf numFmtId="167" fontId="2" fillId="0" borderId="1" xfId="2" applyNumberFormat="1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2" applyNumberFormat="1" applyFont="1" applyBorder="1" applyAlignment="1" applyProtection="1">
      <alignment horizontal="center" wrapText="1"/>
      <protection hidden="1"/>
    </xf>
    <xf numFmtId="164" fontId="2" fillId="0" borderId="1" xfId="2" applyNumberFormat="1" applyFont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/>
    </xf>
  </cellXfs>
  <cellStyles count="3">
    <cellStyle name="Обычный" xfId="0" builtinId="0"/>
    <cellStyle name="Обычный 2 10" xfId="2" xr:uid="{2FE6084D-6C29-4661-9D8C-6B062E6A2F79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a\Desktop\&#1048;&#1089;&#1087;&#1086;&#1083;&#1085;&#1077;&#1085;&#1080;&#1077;%20&#1044;&#1091;&#1084;&#1072;%20&#1079;&#1072;%202024%20&#1075;&#1086;&#1076;\3&#1079;.%20&#1087;&#1088;&#1080;&#1083;&#1086;&#1078;&#1077;&#1085;&#1080;&#1103;%20&#1082;%20&#1087;&#1086;&#1103;&#1089;&#1085;&#1080;&#1090;&#1077;&#1083;&#1100;&#1085;&#1086;&#1081;%20&#1079;&#1072;&#1087;&#1080;&#1089;&#1082;&#1077;\6.&#1057;&#1074;&#1077;&#1076;&#1077;&#1085;&#1080;&#1103;%20&#1086;%20&#1074;&#1085;&#1077;&#1089;&#1077;&#1085;&#1085;&#1099;&#1093;%20&#1080;&#1079;&#1084;&#1077;&#1085;&#1077;&#1085;&#1080;&#1103;&#1093;%20&#1074;%20&#1088;&#1077;&#1096;&#1077;&#1085;&#1080;&#1077;%20.xlsx" TargetMode="External"/><Relationship Id="rId1" Type="http://schemas.openxmlformats.org/officeDocument/2006/relationships/externalLinkPath" Target="6.&#1057;&#1074;&#1077;&#1076;&#1077;&#1085;&#1080;&#1103;%20&#1086;%20&#1074;&#1085;&#1077;&#1089;&#1077;&#1085;&#1085;&#1099;&#1093;%20&#1080;&#1079;&#1084;&#1077;&#1085;&#1077;&#1085;&#1080;&#1103;&#1093;%20&#1074;%20&#1088;&#1077;&#1096;&#1077;&#1085;&#1080;&#1077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Доходы"/>
    </sheetNames>
    <sheetDataSet>
      <sheetData sheetId="0">
        <row r="9">
          <cell r="C9">
            <v>5522405.4000000004</v>
          </cell>
          <cell r="D9">
            <v>298455.5</v>
          </cell>
          <cell r="E9">
            <v>5820860.9000000004</v>
          </cell>
          <cell r="F9">
            <v>252153.5</v>
          </cell>
          <cell r="G9">
            <v>6073014.4000000004</v>
          </cell>
          <cell r="H9">
            <v>315010.8</v>
          </cell>
          <cell r="I9">
            <v>6388025.2000000002</v>
          </cell>
          <cell r="J9">
            <v>203672.1</v>
          </cell>
          <cell r="K9">
            <v>6591697.2999999998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276D-6364-47B0-BA12-C5809D574238}">
  <sheetPr>
    <pageSetUpPr fitToPage="1"/>
  </sheetPr>
  <dimension ref="A1:N80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3" sqref="L3:L4"/>
    </sheetView>
  </sheetViews>
  <sheetFormatPr defaultColWidth="8.88671875" defaultRowHeight="13.2" x14ac:dyDescent="0.25"/>
  <cols>
    <col min="1" max="1" width="27.44140625" style="1" customWidth="1"/>
    <col min="2" max="2" width="7.5546875" style="1" customWidth="1"/>
    <col min="3" max="6" width="16" style="1" customWidth="1"/>
    <col min="7" max="8" width="16.6640625" style="1" customWidth="1"/>
    <col min="9" max="11" width="16" style="1" customWidth="1"/>
    <col min="12" max="12" width="27.33203125" style="1" customWidth="1"/>
    <col min="13" max="13" width="20.109375" style="1" customWidth="1"/>
    <col min="14" max="16384" width="8.88671875" style="1"/>
  </cols>
  <sheetData>
    <row r="1" spans="1:14" ht="24.6" customHeight="1" x14ac:dyDescent="0.25">
      <c r="A1" s="36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4" x14ac:dyDescent="0.25">
      <c r="L2" s="35" t="s">
        <v>145</v>
      </c>
    </row>
    <row r="3" spans="1:14" ht="13.2" customHeight="1" x14ac:dyDescent="0.25">
      <c r="A3" s="31" t="s">
        <v>144</v>
      </c>
      <c r="B3" s="31" t="s">
        <v>143</v>
      </c>
      <c r="C3" s="34" t="s">
        <v>142</v>
      </c>
      <c r="D3" s="34" t="s">
        <v>138</v>
      </c>
      <c r="E3" s="29" t="s">
        <v>141</v>
      </c>
      <c r="F3" s="34" t="s">
        <v>138</v>
      </c>
      <c r="G3" s="29" t="s">
        <v>140</v>
      </c>
      <c r="H3" s="31" t="s">
        <v>138</v>
      </c>
      <c r="I3" s="29" t="s">
        <v>139</v>
      </c>
      <c r="J3" s="31" t="s">
        <v>138</v>
      </c>
      <c r="K3" s="33" t="s">
        <v>137</v>
      </c>
      <c r="L3" s="29" t="s">
        <v>136</v>
      </c>
    </row>
    <row r="4" spans="1:14" ht="88.5" customHeight="1" x14ac:dyDescent="0.25">
      <c r="A4" s="31"/>
      <c r="B4" s="31"/>
      <c r="C4" s="32"/>
      <c r="D4" s="32"/>
      <c r="E4" s="29"/>
      <c r="F4" s="32"/>
      <c r="G4" s="29"/>
      <c r="H4" s="31"/>
      <c r="I4" s="29"/>
      <c r="J4" s="31"/>
      <c r="K4" s="30"/>
      <c r="L4" s="29"/>
    </row>
    <row r="5" spans="1:14" ht="13.2" customHeight="1" x14ac:dyDescent="0.25">
      <c r="A5" s="28" t="s">
        <v>135</v>
      </c>
      <c r="B5" s="28" t="s">
        <v>134</v>
      </c>
      <c r="C5" s="27">
        <v>3</v>
      </c>
      <c r="D5" s="27">
        <v>8</v>
      </c>
      <c r="E5" s="27">
        <v>9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6">
        <v>10</v>
      </c>
    </row>
    <row r="6" spans="1:14" ht="18" customHeight="1" x14ac:dyDescent="0.25">
      <c r="A6" s="25" t="s">
        <v>133</v>
      </c>
      <c r="B6" s="24"/>
      <c r="C6" s="23">
        <f>C7+C22+C24+C29+C37+C42+C46+C52+C55+C57+C62+C66+C69</f>
        <v>5685651.2999999998</v>
      </c>
      <c r="D6" s="23">
        <f>D7+D22+D24+D29+D37+D42+D46+D52+D55+D57+D62+D66+D69</f>
        <v>302250.00000000012</v>
      </c>
      <c r="E6" s="23">
        <f>E7+E24+E29+E37+E42+E46+E52+E55+E57+E62+E66+E69</f>
        <v>5989311.4000000004</v>
      </c>
      <c r="F6" s="23">
        <f>F7+F22+F24+F29+F37+F42+F46+F52+F55+F57+F62+F66+F69</f>
        <v>339372.89999999997</v>
      </c>
      <c r="G6" s="23">
        <f>G7+G24+G29+G37+G42+G46+G52+G55+G57+G62+G66+G69</f>
        <v>6338777.6999999993</v>
      </c>
      <c r="H6" s="23">
        <f>H7+H22+H24+H29+H37+H42+H46+H52+H55+H57+H62+H66+H69</f>
        <v>324878.39999999997</v>
      </c>
      <c r="I6" s="23">
        <f>I7+I24+I29+I37+I42+I46+I52+I55+I57+I62+I66+I69</f>
        <v>6682741.4000000004</v>
      </c>
      <c r="J6" s="23">
        <f>J7+J22+J24+J29+J37+J42+J46+J52+J55+J57+J62+J66+J69</f>
        <v>198508.10000000018</v>
      </c>
      <c r="K6" s="23">
        <f>K7+K22+K24+K29+K37+K42+K46+K52+K55+K57+K62+K66+K69</f>
        <v>6880965.5999999996</v>
      </c>
      <c r="L6" s="23">
        <f>L7+L24+L29+L37+L42+L46+L52+L55+L57+L62+L66+L69</f>
        <v>6872697.5</v>
      </c>
      <c r="N6" s="3"/>
    </row>
    <row r="7" spans="1:14" s="7" customFormat="1" ht="26.4" x14ac:dyDescent="0.25">
      <c r="A7" s="10" t="s">
        <v>132</v>
      </c>
      <c r="B7" s="9" t="s">
        <v>131</v>
      </c>
      <c r="C7" s="8">
        <f>C8+C9+C10+C11+C12+C15+C16+C17</f>
        <v>574886</v>
      </c>
      <c r="D7" s="8">
        <f>D8+D9+D10+D11+D12+D13+D15+D16+D17</f>
        <v>23136.600000000006</v>
      </c>
      <c r="E7" s="8">
        <f>E8+E9+E10+E11+E12+E14+E15+E17</f>
        <v>599528.5</v>
      </c>
      <c r="F7" s="8">
        <f>F8+F9+F10+F11+F12+F13+F15+F16+F17</f>
        <v>14769.500000000009</v>
      </c>
      <c r="G7" s="8">
        <f>G8+G9+G10+G11+G12+G14+G15+G17</f>
        <v>614298</v>
      </c>
      <c r="H7" s="8">
        <f>H8+H9+H10+H11+H12+H13+H15+H16+H17</f>
        <v>25320.300000000003</v>
      </c>
      <c r="I7" s="8">
        <f>I8+I9+I10+I11+I12+I14+I15+I17</f>
        <v>639618.30000000005</v>
      </c>
      <c r="J7" s="8">
        <f>J8+J9+J10+J11+J12+J13+J15+J16+J17</f>
        <v>17393.80000000005</v>
      </c>
      <c r="K7" s="8">
        <f>K8+K9+K10+K11+K12+K14+K15+K16+K17</f>
        <v>657012.10000000009</v>
      </c>
      <c r="L7" s="8">
        <f>L8+L9+L10+L11+L12+L14+L15+L17</f>
        <v>657012.10000000009</v>
      </c>
    </row>
    <row r="8" spans="1:14" ht="54.6" customHeight="1" x14ac:dyDescent="0.25">
      <c r="A8" s="14" t="s">
        <v>130</v>
      </c>
      <c r="B8" s="13" t="s">
        <v>129</v>
      </c>
      <c r="C8" s="16">
        <v>7842.6</v>
      </c>
      <c r="D8" s="12">
        <f>E8-C8</f>
        <v>0</v>
      </c>
      <c r="E8" s="12">
        <v>7842.6</v>
      </c>
      <c r="F8" s="12">
        <f>G8-E8</f>
        <v>0</v>
      </c>
      <c r="G8" s="12">
        <v>7842.6</v>
      </c>
      <c r="H8" s="12">
        <f>I8-G8</f>
        <v>200.89999999999964</v>
      </c>
      <c r="I8" s="12">
        <v>8043.5</v>
      </c>
      <c r="J8" s="12">
        <f>K8-I8</f>
        <v>64.800000000000182</v>
      </c>
      <c r="K8" s="12">
        <v>8108.3</v>
      </c>
      <c r="L8" s="16">
        <v>8108.3</v>
      </c>
    </row>
    <row r="9" spans="1:14" ht="84.75" customHeight="1" x14ac:dyDescent="0.25">
      <c r="A9" s="14" t="s">
        <v>128</v>
      </c>
      <c r="B9" s="13" t="s">
        <v>127</v>
      </c>
      <c r="C9" s="16">
        <v>13028.6</v>
      </c>
      <c r="D9" s="12">
        <f>E9-C9</f>
        <v>0</v>
      </c>
      <c r="E9" s="12">
        <v>13028.6</v>
      </c>
      <c r="F9" s="12">
        <f>G9-E9</f>
        <v>46.600000000000364</v>
      </c>
      <c r="G9" s="12">
        <v>13075.2</v>
      </c>
      <c r="H9" s="12">
        <f>I9-G9</f>
        <v>-1261.5</v>
      </c>
      <c r="I9" s="12">
        <v>11813.7</v>
      </c>
      <c r="J9" s="12">
        <f>K9-I9</f>
        <v>0</v>
      </c>
      <c r="K9" s="12">
        <v>11813.7</v>
      </c>
      <c r="L9" s="16">
        <v>11813.7</v>
      </c>
    </row>
    <row r="10" spans="1:14" ht="108" customHeight="1" x14ac:dyDescent="0.25">
      <c r="A10" s="14" t="s">
        <v>126</v>
      </c>
      <c r="B10" s="13" t="s">
        <v>125</v>
      </c>
      <c r="C10" s="16">
        <v>301296.59999999998</v>
      </c>
      <c r="D10" s="12">
        <f>E10-C10</f>
        <v>2990</v>
      </c>
      <c r="E10" s="12">
        <v>304286.59999999998</v>
      </c>
      <c r="F10" s="12">
        <f>G10-E10</f>
        <v>-4969.5999999999767</v>
      </c>
      <c r="G10" s="12">
        <v>299317</v>
      </c>
      <c r="H10" s="12">
        <f>I10-G10</f>
        <v>7325.7999999999884</v>
      </c>
      <c r="I10" s="12">
        <v>306642.8</v>
      </c>
      <c r="J10" s="12">
        <f>K10-I10</f>
        <v>-277.89999999996508</v>
      </c>
      <c r="K10" s="12">
        <v>306364.90000000002</v>
      </c>
      <c r="L10" s="16">
        <v>306364.90000000002</v>
      </c>
    </row>
    <row r="11" spans="1:14" ht="15" customHeight="1" x14ac:dyDescent="0.25">
      <c r="A11" s="14" t="s">
        <v>124</v>
      </c>
      <c r="B11" s="13" t="s">
        <v>123</v>
      </c>
      <c r="C11" s="16">
        <v>5.2</v>
      </c>
      <c r="D11" s="12">
        <f>E11-C11</f>
        <v>0</v>
      </c>
      <c r="E11" s="12">
        <v>5.2</v>
      </c>
      <c r="F11" s="12">
        <f>G11-E11</f>
        <v>0</v>
      </c>
      <c r="G11" s="12">
        <v>5.2</v>
      </c>
      <c r="H11" s="12">
        <f>I11-G11</f>
        <v>0</v>
      </c>
      <c r="I11" s="12">
        <v>5.2</v>
      </c>
      <c r="J11" s="12">
        <f>K11-I11</f>
        <v>0</v>
      </c>
      <c r="K11" s="12">
        <v>5.2</v>
      </c>
      <c r="L11" s="16">
        <v>5.2</v>
      </c>
    </row>
    <row r="12" spans="1:14" ht="81" customHeight="1" x14ac:dyDescent="0.25">
      <c r="A12" s="14" t="s">
        <v>122</v>
      </c>
      <c r="B12" s="13" t="s">
        <v>121</v>
      </c>
      <c r="C12" s="16">
        <v>58210</v>
      </c>
      <c r="D12" s="12">
        <f>E12-C12</f>
        <v>-1</v>
      </c>
      <c r="E12" s="12">
        <v>58209</v>
      </c>
      <c r="F12" s="12">
        <f>G12-E12</f>
        <v>679.19999999999709</v>
      </c>
      <c r="G12" s="12">
        <v>58888.2</v>
      </c>
      <c r="H12" s="12">
        <f>I12-G12</f>
        <v>-1210.5999999999985</v>
      </c>
      <c r="I12" s="12">
        <v>57677.599999999999</v>
      </c>
      <c r="J12" s="12">
        <f>K12-I12</f>
        <v>-374.40000000000146</v>
      </c>
      <c r="K12" s="12">
        <v>57303.199999999997</v>
      </c>
      <c r="L12" s="12">
        <v>57303.199999999997</v>
      </c>
    </row>
    <row r="13" spans="1:14" ht="28.95" hidden="1" customHeight="1" x14ac:dyDescent="0.25">
      <c r="A13" s="14" t="s">
        <v>119</v>
      </c>
      <c r="B13" s="13" t="s">
        <v>120</v>
      </c>
      <c r="C13" s="16">
        <v>0</v>
      </c>
      <c r="D13" s="12">
        <f>E13-C13</f>
        <v>0</v>
      </c>
      <c r="E13" s="12">
        <v>0</v>
      </c>
      <c r="F13" s="12">
        <v>0</v>
      </c>
      <c r="G13" s="12">
        <v>0</v>
      </c>
      <c r="H13" s="12">
        <f>I13-G13</f>
        <v>0</v>
      </c>
      <c r="I13" s="12">
        <v>0</v>
      </c>
      <c r="J13" s="12">
        <f>K13-I13</f>
        <v>0</v>
      </c>
      <c r="K13" s="12">
        <v>0</v>
      </c>
      <c r="L13" s="12" t="e">
        <f>#REF!-J13</f>
        <v>#REF!</v>
      </c>
    </row>
    <row r="14" spans="1:14" ht="28.95" customHeight="1" x14ac:dyDescent="0.25">
      <c r="A14" s="14" t="s">
        <v>119</v>
      </c>
      <c r="B14" s="13" t="s">
        <v>118</v>
      </c>
      <c r="C14" s="16">
        <v>0</v>
      </c>
      <c r="D14" s="12">
        <f>E14-C14</f>
        <v>1505.9</v>
      </c>
      <c r="E14" s="12">
        <v>1505.9</v>
      </c>
      <c r="F14" s="12"/>
      <c r="G14" s="12">
        <v>1505.9</v>
      </c>
      <c r="H14" s="12">
        <f>I14-G14</f>
        <v>0</v>
      </c>
      <c r="I14" s="12">
        <v>1505.9</v>
      </c>
      <c r="J14" s="12">
        <f>K14-I14</f>
        <v>0</v>
      </c>
      <c r="K14" s="12">
        <v>1505.9</v>
      </c>
      <c r="L14" s="12">
        <v>1505.9</v>
      </c>
    </row>
    <row r="15" spans="1:14" x14ac:dyDescent="0.25">
      <c r="A15" s="14" t="s">
        <v>117</v>
      </c>
      <c r="B15" s="13" t="s">
        <v>116</v>
      </c>
      <c r="C15" s="16">
        <v>1500</v>
      </c>
      <c r="D15" s="12">
        <f>E15-C15</f>
        <v>0</v>
      </c>
      <c r="E15" s="12">
        <v>1500</v>
      </c>
      <c r="F15" s="12">
        <f>G15-E15</f>
        <v>0</v>
      </c>
      <c r="G15" s="12">
        <v>1500</v>
      </c>
      <c r="H15" s="12">
        <f>I15-G15</f>
        <v>0</v>
      </c>
      <c r="I15" s="12">
        <v>1500</v>
      </c>
      <c r="J15" s="12">
        <f>K15-I15</f>
        <v>0</v>
      </c>
      <c r="K15" s="12">
        <v>1500</v>
      </c>
      <c r="L15" s="16">
        <v>1500</v>
      </c>
    </row>
    <row r="16" spans="1:14" ht="52.5" hidden="1" customHeight="1" x14ac:dyDescent="0.25">
      <c r="A16" s="14" t="s">
        <v>115</v>
      </c>
      <c r="B16" s="13" t="s">
        <v>114</v>
      </c>
      <c r="C16" s="12">
        <v>0</v>
      </c>
      <c r="D16" s="12">
        <v>0</v>
      </c>
      <c r="E16" s="12">
        <v>0</v>
      </c>
      <c r="F16" s="12">
        <f>G16-E16</f>
        <v>0</v>
      </c>
      <c r="G16" s="12">
        <v>0</v>
      </c>
      <c r="H16" s="12">
        <f>I16-G16</f>
        <v>0</v>
      </c>
      <c r="I16" s="12">
        <v>0</v>
      </c>
      <c r="J16" s="12">
        <v>0</v>
      </c>
      <c r="K16" s="12">
        <v>0</v>
      </c>
      <c r="L16" s="18">
        <v>0</v>
      </c>
    </row>
    <row r="17" spans="1:12" ht="26.25" customHeight="1" x14ac:dyDescent="0.25">
      <c r="A17" s="14" t="s">
        <v>113</v>
      </c>
      <c r="B17" s="13" t="s">
        <v>112</v>
      </c>
      <c r="C17" s="16">
        <v>193003</v>
      </c>
      <c r="D17" s="12">
        <f>E17-C17</f>
        <v>20147.600000000006</v>
      </c>
      <c r="E17" s="12">
        <v>213150.6</v>
      </c>
      <c r="F17" s="12">
        <f>G17-E17</f>
        <v>19013.299999999988</v>
      </c>
      <c r="G17" s="12">
        <v>232163.9</v>
      </c>
      <c r="H17" s="12">
        <f>I17-G17</f>
        <v>20265.700000000012</v>
      </c>
      <c r="I17" s="12">
        <v>252429.6</v>
      </c>
      <c r="J17" s="12">
        <f>K17-I17</f>
        <v>17981.300000000017</v>
      </c>
      <c r="K17" s="12">
        <v>270410.90000000002</v>
      </c>
      <c r="L17" s="16">
        <v>270410.90000000002</v>
      </c>
    </row>
    <row r="18" spans="1:12" s="7" customFormat="1" ht="15.75" hidden="1" customHeight="1" x14ac:dyDescent="0.25">
      <c r="A18" s="10" t="s">
        <v>106</v>
      </c>
      <c r="B18" s="9" t="s">
        <v>105</v>
      </c>
      <c r="C18" s="8">
        <f>C20</f>
        <v>0</v>
      </c>
      <c r="D18" s="8">
        <f>E18-C18</f>
        <v>0</v>
      </c>
      <c r="E18" s="22">
        <f>E20</f>
        <v>0</v>
      </c>
      <c r="F18" s="8">
        <f>G18-C18</f>
        <v>0</v>
      </c>
      <c r="G18" s="22">
        <f>G20</f>
        <v>0</v>
      </c>
      <c r="H18" s="8">
        <f>I18-G18</f>
        <v>0</v>
      </c>
      <c r="I18" s="22">
        <f>I20</f>
        <v>0</v>
      </c>
      <c r="J18" s="8">
        <f>K18-I18</f>
        <v>0</v>
      </c>
      <c r="K18" s="8">
        <f>K20</f>
        <v>0</v>
      </c>
      <c r="L18" s="15"/>
    </row>
    <row r="19" spans="1:12" ht="80.25" hidden="1" customHeight="1" x14ac:dyDescent="0.25">
      <c r="A19" s="14" t="s">
        <v>111</v>
      </c>
      <c r="B19" s="13" t="s">
        <v>110</v>
      </c>
      <c r="C19" s="12"/>
      <c r="D19" s="12">
        <f>E19-C19</f>
        <v>0</v>
      </c>
      <c r="E19" s="21"/>
      <c r="F19" s="12">
        <f>G19-C19</f>
        <v>0</v>
      </c>
      <c r="G19" s="21"/>
      <c r="H19" s="12">
        <f>I19-G19</f>
        <v>0</v>
      </c>
      <c r="I19" s="21"/>
      <c r="J19" s="12">
        <f>K19-I19</f>
        <v>0</v>
      </c>
      <c r="K19" s="12"/>
      <c r="L19" s="11"/>
    </row>
    <row r="20" spans="1:12" ht="25.5" hidden="1" customHeight="1" x14ac:dyDescent="0.25">
      <c r="A20" s="14" t="s">
        <v>104</v>
      </c>
      <c r="B20" s="13" t="s">
        <v>109</v>
      </c>
      <c r="C20" s="12"/>
      <c r="D20" s="12">
        <f>E20-C20</f>
        <v>0</v>
      </c>
      <c r="E20" s="21"/>
      <c r="F20" s="12">
        <f>G20-C20</f>
        <v>0</v>
      </c>
      <c r="G20" s="21"/>
      <c r="H20" s="12">
        <f>I20-G20</f>
        <v>0</v>
      </c>
      <c r="I20" s="21"/>
      <c r="J20" s="12">
        <f>K20-I20</f>
        <v>0</v>
      </c>
      <c r="K20" s="12"/>
      <c r="L20" s="11"/>
    </row>
    <row r="21" spans="1:12" ht="30" hidden="1" customHeight="1" x14ac:dyDescent="0.25">
      <c r="A21" s="14" t="s">
        <v>108</v>
      </c>
      <c r="B21" s="13" t="s">
        <v>107</v>
      </c>
      <c r="C21" s="12"/>
      <c r="D21" s="12">
        <f>E21-C21</f>
        <v>0</v>
      </c>
      <c r="E21" s="21"/>
      <c r="F21" s="12">
        <f>G21-C21</f>
        <v>0</v>
      </c>
      <c r="G21" s="21"/>
      <c r="H21" s="12">
        <f>I21-G21</f>
        <v>0</v>
      </c>
      <c r="I21" s="21"/>
      <c r="J21" s="12">
        <f>K21-I21</f>
        <v>0</v>
      </c>
      <c r="K21" s="12"/>
      <c r="L21" s="11"/>
    </row>
    <row r="22" spans="1:12" s="7" customFormat="1" ht="54.75" hidden="1" customHeight="1" x14ac:dyDescent="0.25">
      <c r="A22" s="10" t="s">
        <v>106</v>
      </c>
      <c r="B22" s="9" t="s">
        <v>105</v>
      </c>
      <c r="C22" s="8">
        <f>C23</f>
        <v>0</v>
      </c>
      <c r="D22" s="8">
        <f>D23</f>
        <v>0</v>
      </c>
      <c r="E22" s="22">
        <f>E23</f>
        <v>0</v>
      </c>
      <c r="F22" s="8">
        <f>F23</f>
        <v>0</v>
      </c>
      <c r="G22" s="22">
        <f>G23</f>
        <v>0</v>
      </c>
      <c r="H22" s="8">
        <f>H23</f>
        <v>0</v>
      </c>
      <c r="I22" s="22">
        <f>I23</f>
        <v>0</v>
      </c>
      <c r="J22" s="8">
        <f>J23</f>
        <v>0</v>
      </c>
      <c r="K22" s="8">
        <v>0</v>
      </c>
      <c r="L22" s="8">
        <v>0</v>
      </c>
    </row>
    <row r="23" spans="1:12" ht="36.75" hidden="1" customHeight="1" x14ac:dyDescent="0.25">
      <c r="A23" s="14" t="s">
        <v>104</v>
      </c>
      <c r="B23" s="13" t="s">
        <v>103</v>
      </c>
      <c r="C23" s="12">
        <v>0</v>
      </c>
      <c r="D23" s="12">
        <f>E23-C23</f>
        <v>0</v>
      </c>
      <c r="E23" s="21">
        <v>0</v>
      </c>
      <c r="F23" s="12">
        <v>0</v>
      </c>
      <c r="G23" s="21">
        <v>0</v>
      </c>
      <c r="H23" s="12">
        <f>I23-G23</f>
        <v>0</v>
      </c>
      <c r="I23" s="21">
        <v>0</v>
      </c>
      <c r="J23" s="12">
        <f>K23-I23</f>
        <v>0</v>
      </c>
      <c r="K23" s="12">
        <v>0</v>
      </c>
      <c r="L23" s="20">
        <v>0</v>
      </c>
    </row>
    <row r="24" spans="1:12" s="7" customFormat="1" ht="54.75" customHeight="1" x14ac:dyDescent="0.25">
      <c r="A24" s="10" t="s">
        <v>102</v>
      </c>
      <c r="B24" s="9" t="s">
        <v>101</v>
      </c>
      <c r="C24" s="8">
        <f>C25+C26+C27+C28</f>
        <v>61275.199999999997</v>
      </c>
      <c r="D24" s="8">
        <f>D25+D26+D28</f>
        <v>0</v>
      </c>
      <c r="E24" s="8">
        <f>E25+E26+E27+E28</f>
        <v>61275.199999999997</v>
      </c>
      <c r="F24" s="8">
        <f>F25+F26+F28</f>
        <v>223</v>
      </c>
      <c r="G24" s="8">
        <f>G25+G26+G27+G28</f>
        <v>61529.3</v>
      </c>
      <c r="H24" s="8">
        <f>H25+H26+H28</f>
        <v>300.00000000000017</v>
      </c>
      <c r="I24" s="8">
        <f>I25+I26+I27+I28</f>
        <v>62336.7</v>
      </c>
      <c r="J24" s="8">
        <f>J25+J26+J28</f>
        <v>-2106.6999999999998</v>
      </c>
      <c r="K24" s="8">
        <f>K25+K26+K27+K28</f>
        <v>60816.399999999994</v>
      </c>
      <c r="L24" s="8">
        <f>L25+L26+L27+L28</f>
        <v>60816.399999999994</v>
      </c>
    </row>
    <row r="25" spans="1:12" ht="18" customHeight="1" x14ac:dyDescent="0.25">
      <c r="A25" s="14" t="s">
        <v>100</v>
      </c>
      <c r="B25" s="13" t="s">
        <v>99</v>
      </c>
      <c r="C25" s="19">
        <v>8892.5</v>
      </c>
      <c r="D25" s="12">
        <f>E25-C25</f>
        <v>0</v>
      </c>
      <c r="E25" s="12">
        <v>8892.5</v>
      </c>
      <c r="F25" s="12">
        <f>G25-E25</f>
        <v>0</v>
      </c>
      <c r="G25" s="12">
        <v>8892.5</v>
      </c>
      <c r="H25" s="12">
        <f>I25-G25</f>
        <v>0</v>
      </c>
      <c r="I25" s="12">
        <v>8892.5</v>
      </c>
      <c r="J25" s="12">
        <f>K25-I25</f>
        <v>0</v>
      </c>
      <c r="K25" s="12">
        <v>8892.5</v>
      </c>
      <c r="L25" s="19">
        <v>8892.5</v>
      </c>
    </row>
    <row r="26" spans="1:12" ht="25.5" customHeight="1" x14ac:dyDescent="0.25">
      <c r="A26" s="14" t="s">
        <v>98</v>
      </c>
      <c r="B26" s="13" t="s">
        <v>97</v>
      </c>
      <c r="C26" s="16">
        <v>2207.5</v>
      </c>
      <c r="D26" s="12">
        <f>E26-C26</f>
        <v>0</v>
      </c>
      <c r="E26" s="12">
        <v>2207.5</v>
      </c>
      <c r="F26" s="12">
        <f>G26-E26</f>
        <v>0</v>
      </c>
      <c r="G26" s="12">
        <v>2207.5</v>
      </c>
      <c r="H26" s="12">
        <f>I26-G26</f>
        <v>329.80000000000018</v>
      </c>
      <c r="I26" s="12">
        <v>2537.3000000000002</v>
      </c>
      <c r="J26" s="12">
        <f>K26-I26</f>
        <v>-2207.5</v>
      </c>
      <c r="K26" s="12">
        <v>329.8</v>
      </c>
      <c r="L26" s="16">
        <v>329.8</v>
      </c>
    </row>
    <row r="27" spans="1:12" ht="59.25" customHeight="1" x14ac:dyDescent="0.25">
      <c r="A27" s="14" t="s">
        <v>96</v>
      </c>
      <c r="B27" s="13" t="s">
        <v>95</v>
      </c>
      <c r="C27" s="16">
        <v>49967.7</v>
      </c>
      <c r="D27" s="12">
        <f>E27-C27</f>
        <v>0</v>
      </c>
      <c r="E27" s="12">
        <v>49967.7</v>
      </c>
      <c r="F27" s="12">
        <f>G27-E27</f>
        <v>31.100000000005821</v>
      </c>
      <c r="G27" s="12">
        <v>49998.8</v>
      </c>
      <c r="H27" s="12">
        <f>I27-G27</f>
        <v>507.39999999999418</v>
      </c>
      <c r="I27" s="12">
        <v>50506.2</v>
      </c>
      <c r="J27" s="12">
        <f>K27-I27</f>
        <v>586.40000000000146</v>
      </c>
      <c r="K27" s="12">
        <v>51092.6</v>
      </c>
      <c r="L27" s="16">
        <v>51092.6</v>
      </c>
    </row>
    <row r="28" spans="1:12" ht="51.75" customHeight="1" x14ac:dyDescent="0.25">
      <c r="A28" s="14" t="s">
        <v>94</v>
      </c>
      <c r="B28" s="13" t="s">
        <v>93</v>
      </c>
      <c r="C28" s="16">
        <v>207.5</v>
      </c>
      <c r="D28" s="12">
        <f>E28-C28</f>
        <v>0</v>
      </c>
      <c r="E28" s="12">
        <v>207.5</v>
      </c>
      <c r="F28" s="12">
        <f>G28-E28</f>
        <v>223</v>
      </c>
      <c r="G28" s="12">
        <v>430.5</v>
      </c>
      <c r="H28" s="12">
        <f>I28-G28</f>
        <v>-29.800000000000011</v>
      </c>
      <c r="I28" s="12">
        <v>400.7</v>
      </c>
      <c r="J28" s="12">
        <f>K28-I28</f>
        <v>100.80000000000001</v>
      </c>
      <c r="K28" s="12">
        <v>501.5</v>
      </c>
      <c r="L28" s="16">
        <v>501.5</v>
      </c>
    </row>
    <row r="29" spans="1:12" s="7" customFormat="1" ht="16.5" customHeight="1" x14ac:dyDescent="0.25">
      <c r="A29" s="10" t="s">
        <v>92</v>
      </c>
      <c r="B29" s="9" t="s">
        <v>91</v>
      </c>
      <c r="C29" s="8">
        <f>C30+C31+C32+C33+C34+C35+C36</f>
        <v>523958.29999999993</v>
      </c>
      <c r="D29" s="8">
        <f>D30+D31+D32+D33+D34+D35+D36</f>
        <v>-3537.8000000000175</v>
      </c>
      <c r="E29" s="8">
        <f>E30+E31+E32+E33+E34+E35+E36</f>
        <v>520420.49999999994</v>
      </c>
      <c r="F29" s="8">
        <f>F30+F31+F32+F33+F34+F35+F36</f>
        <v>83478.3</v>
      </c>
      <c r="G29" s="8">
        <f>G30+G31+G32+G33+G34+G35+G36</f>
        <v>603898.79999999993</v>
      </c>
      <c r="H29" s="8">
        <f>H30+H31+H32+H33+H34+H35+H36</f>
        <v>20196.700000000012</v>
      </c>
      <c r="I29" s="8">
        <f>I30+I31+I32+I33+I34+I35+I36</f>
        <v>624095.5</v>
      </c>
      <c r="J29" s="8">
        <f>J30+J31+J32+J33+J34+J35+J36</f>
        <v>-11110.400000000009</v>
      </c>
      <c r="K29" s="8">
        <f>K30+K31+K32+K33+K34+K35+K36</f>
        <v>612985.1</v>
      </c>
      <c r="L29" s="8">
        <f>L30+L31+L32+L33+L34+L35+L36</f>
        <v>612985.1</v>
      </c>
    </row>
    <row r="30" spans="1:12" ht="16.5" customHeight="1" x14ac:dyDescent="0.25">
      <c r="A30" s="14" t="s">
        <v>90</v>
      </c>
      <c r="B30" s="13" t="s">
        <v>89</v>
      </c>
      <c r="C30" s="16">
        <v>12239.8</v>
      </c>
      <c r="D30" s="12">
        <f>E30-C30</f>
        <v>0</v>
      </c>
      <c r="E30" s="12">
        <v>12239.8</v>
      </c>
      <c r="F30" s="12">
        <f>G30-E30</f>
        <v>0</v>
      </c>
      <c r="G30" s="12">
        <v>12239.8</v>
      </c>
      <c r="H30" s="12">
        <f>I30-G30</f>
        <v>-116.5</v>
      </c>
      <c r="I30" s="12">
        <v>12123.3</v>
      </c>
      <c r="J30" s="12">
        <f>K30-I30</f>
        <v>0</v>
      </c>
      <c r="K30" s="12">
        <v>12123.3</v>
      </c>
      <c r="L30" s="16">
        <v>12123.3</v>
      </c>
    </row>
    <row r="31" spans="1:12" ht="26.4" x14ac:dyDescent="0.25">
      <c r="A31" s="14" t="s">
        <v>88</v>
      </c>
      <c r="B31" s="13" t="s">
        <v>87</v>
      </c>
      <c r="C31" s="16">
        <v>18946.599999999999</v>
      </c>
      <c r="D31" s="12">
        <f>E31-C31</f>
        <v>0</v>
      </c>
      <c r="E31" s="12">
        <v>18946.599999999999</v>
      </c>
      <c r="F31" s="12">
        <f>G31-E31</f>
        <v>0</v>
      </c>
      <c r="G31" s="12">
        <v>18946.599999999999</v>
      </c>
      <c r="H31" s="12">
        <f>I31-G31</f>
        <v>-4711.7999999999993</v>
      </c>
      <c r="I31" s="12">
        <v>14234.8</v>
      </c>
      <c r="J31" s="12">
        <f>K31-I31</f>
        <v>0</v>
      </c>
      <c r="K31" s="12">
        <v>14234.8</v>
      </c>
      <c r="L31" s="16">
        <v>14234.8</v>
      </c>
    </row>
    <row r="32" spans="1:12" ht="15.75" customHeight="1" x14ac:dyDescent="0.25">
      <c r="A32" s="14" t="s">
        <v>86</v>
      </c>
      <c r="B32" s="13" t="s">
        <v>85</v>
      </c>
      <c r="C32" s="17">
        <v>0</v>
      </c>
      <c r="D32" s="12">
        <f>E32-C32</f>
        <v>0</v>
      </c>
      <c r="E32" s="12">
        <v>0</v>
      </c>
      <c r="F32" s="12">
        <f>G32-E32</f>
        <v>0</v>
      </c>
      <c r="G32" s="12">
        <v>0</v>
      </c>
      <c r="H32" s="12">
        <f>I32-G32</f>
        <v>0</v>
      </c>
      <c r="I32" s="12">
        <v>0</v>
      </c>
      <c r="J32" s="12">
        <f>K32-I32</f>
        <v>0</v>
      </c>
      <c r="K32" s="12">
        <v>0</v>
      </c>
      <c r="L32" s="16">
        <v>0</v>
      </c>
    </row>
    <row r="33" spans="1:12" ht="15.75" customHeight="1" x14ac:dyDescent="0.25">
      <c r="A33" s="14" t="s">
        <v>84</v>
      </c>
      <c r="B33" s="13" t="s">
        <v>83</v>
      </c>
      <c r="C33" s="16">
        <v>31784</v>
      </c>
      <c r="D33" s="12">
        <f>E33-C33</f>
        <v>-49</v>
      </c>
      <c r="E33" s="12">
        <v>31735</v>
      </c>
      <c r="F33" s="12">
        <f>G33-E33</f>
        <v>-200.29999999999927</v>
      </c>
      <c r="G33" s="12">
        <v>31534.7</v>
      </c>
      <c r="H33" s="12">
        <f>I33-G33</f>
        <v>-7</v>
      </c>
      <c r="I33" s="12">
        <v>31527.7</v>
      </c>
      <c r="J33" s="12">
        <f>K33-I33</f>
        <v>0</v>
      </c>
      <c r="K33" s="12">
        <v>31527.7</v>
      </c>
      <c r="L33" s="16">
        <v>31527.7</v>
      </c>
    </row>
    <row r="34" spans="1:12" ht="26.25" customHeight="1" x14ac:dyDescent="0.25">
      <c r="A34" s="14" t="s">
        <v>82</v>
      </c>
      <c r="B34" s="13" t="s">
        <v>81</v>
      </c>
      <c r="C34" s="16">
        <v>327782.7</v>
      </c>
      <c r="D34" s="12">
        <f>E34-C34</f>
        <v>-5755.4000000000233</v>
      </c>
      <c r="E34" s="12">
        <v>322027.3</v>
      </c>
      <c r="F34" s="12">
        <f>G34-E34</f>
        <v>85702.700000000012</v>
      </c>
      <c r="G34" s="12">
        <v>407730</v>
      </c>
      <c r="H34" s="12">
        <f>I34-G34</f>
        <v>-28460</v>
      </c>
      <c r="I34" s="12">
        <v>379270</v>
      </c>
      <c r="J34" s="12">
        <f>K34-I34</f>
        <v>-11127</v>
      </c>
      <c r="K34" s="12">
        <v>368143</v>
      </c>
      <c r="L34" s="16">
        <v>368143</v>
      </c>
    </row>
    <row r="35" spans="1:12" ht="15.75" customHeight="1" x14ac:dyDescent="0.25">
      <c r="A35" s="14" t="s">
        <v>80</v>
      </c>
      <c r="B35" s="13" t="s">
        <v>79</v>
      </c>
      <c r="C35" s="16">
        <v>52744.800000000003</v>
      </c>
      <c r="D35" s="12">
        <f>E35-C35</f>
        <v>0</v>
      </c>
      <c r="E35" s="12">
        <v>52744.800000000003</v>
      </c>
      <c r="F35" s="12">
        <f>G35-E35</f>
        <v>-2836</v>
      </c>
      <c r="G35" s="12">
        <v>49908.800000000003</v>
      </c>
      <c r="H35" s="12">
        <f>I35-G35</f>
        <v>455.69999999999709</v>
      </c>
      <c r="I35" s="12">
        <v>50364.5</v>
      </c>
      <c r="J35" s="12">
        <f>K35-I35</f>
        <v>-0.30000000000291038</v>
      </c>
      <c r="K35" s="12">
        <v>50364.2</v>
      </c>
      <c r="L35" s="16">
        <v>50364.2</v>
      </c>
    </row>
    <row r="36" spans="1:12" ht="26.25" customHeight="1" x14ac:dyDescent="0.25">
      <c r="A36" s="14" t="s">
        <v>78</v>
      </c>
      <c r="B36" s="13" t="s">
        <v>77</v>
      </c>
      <c r="C36" s="16">
        <v>80460.399999999994</v>
      </c>
      <c r="D36" s="12">
        <f>E36-C36</f>
        <v>2266.6000000000058</v>
      </c>
      <c r="E36" s="12">
        <v>82727</v>
      </c>
      <c r="F36" s="12">
        <f>G36-E36</f>
        <v>811.89999999999418</v>
      </c>
      <c r="G36" s="12">
        <v>83538.899999999994</v>
      </c>
      <c r="H36" s="12">
        <f>I36-G36</f>
        <v>53036.300000000017</v>
      </c>
      <c r="I36" s="12">
        <v>136575.20000000001</v>
      </c>
      <c r="J36" s="12">
        <f>K36-I36</f>
        <v>16.899999999994179</v>
      </c>
      <c r="K36" s="12">
        <v>136592.1</v>
      </c>
      <c r="L36" s="16">
        <v>136592.1</v>
      </c>
    </row>
    <row r="37" spans="1:12" s="7" customFormat="1" ht="27.75" customHeight="1" x14ac:dyDescent="0.25">
      <c r="A37" s="10" t="s">
        <v>76</v>
      </c>
      <c r="B37" s="9" t="s">
        <v>75</v>
      </c>
      <c r="C37" s="8">
        <f>C38+C39+C40+C41</f>
        <v>411625.9</v>
      </c>
      <c r="D37" s="8">
        <f>D38+D39+D40+D41</f>
        <v>255009</v>
      </c>
      <c r="E37" s="8">
        <f>E38+E39+E40+E41</f>
        <v>666634.9</v>
      </c>
      <c r="F37" s="8">
        <f>F38+F39+F40+F41</f>
        <v>1749.2999999999884</v>
      </c>
      <c r="G37" s="8">
        <f>G38+G39+G40+G41</f>
        <v>668384.20000000007</v>
      </c>
      <c r="H37" s="8">
        <f>H38+H39+H40+H41</f>
        <v>38197</v>
      </c>
      <c r="I37" s="8">
        <f>I38+I39+I40+I41</f>
        <v>706581.20000000007</v>
      </c>
      <c r="J37" s="8">
        <f>J38+J39+J40+J41</f>
        <v>228312.50000000003</v>
      </c>
      <c r="K37" s="8">
        <f>K38+K39+K40+K41</f>
        <v>934893.70000000007</v>
      </c>
      <c r="L37" s="8">
        <f>L38+L39+L40+L41</f>
        <v>934893.70000000007</v>
      </c>
    </row>
    <row r="38" spans="1:12" ht="16.5" customHeight="1" x14ac:dyDescent="0.25">
      <c r="A38" s="14" t="s">
        <v>74</v>
      </c>
      <c r="B38" s="13" t="s">
        <v>73</v>
      </c>
      <c r="C38" s="16">
        <v>77952.399999999994</v>
      </c>
      <c r="D38" s="12">
        <f>E38-C38</f>
        <v>175314.9</v>
      </c>
      <c r="E38" s="12">
        <v>253267.3</v>
      </c>
      <c r="F38" s="12">
        <f>G38-E38</f>
        <v>2307</v>
      </c>
      <c r="G38" s="12">
        <v>255574.3</v>
      </c>
      <c r="H38" s="12">
        <f>I38-G38</f>
        <v>2019.1000000000058</v>
      </c>
      <c r="I38" s="12">
        <v>257593.4</v>
      </c>
      <c r="J38" s="12">
        <f>K38-I38</f>
        <v>10435.800000000017</v>
      </c>
      <c r="K38" s="12">
        <v>268029.2</v>
      </c>
      <c r="L38" s="16">
        <v>268029.2</v>
      </c>
    </row>
    <row r="39" spans="1:12" ht="17.25" customHeight="1" x14ac:dyDescent="0.25">
      <c r="A39" s="14" t="s">
        <v>72</v>
      </c>
      <c r="B39" s="13" t="s">
        <v>71</v>
      </c>
      <c r="C39" s="16">
        <v>171509.6</v>
      </c>
      <c r="D39" s="12">
        <f>E39-C39</f>
        <v>77306.100000000006</v>
      </c>
      <c r="E39" s="12">
        <v>248815.7</v>
      </c>
      <c r="F39" s="12">
        <f>G39-E39</f>
        <v>1304.8999999999942</v>
      </c>
      <c r="G39" s="12">
        <v>250120.6</v>
      </c>
      <c r="H39" s="12">
        <f>I39-G39</f>
        <v>-4088.5</v>
      </c>
      <c r="I39" s="12">
        <v>246032.1</v>
      </c>
      <c r="J39" s="12">
        <f>K39-I39</f>
        <v>215994.1</v>
      </c>
      <c r="K39" s="12">
        <v>462026.2</v>
      </c>
      <c r="L39" s="16">
        <v>462026.2</v>
      </c>
    </row>
    <row r="40" spans="1:12" x14ac:dyDescent="0.25">
      <c r="A40" s="14" t="s">
        <v>70</v>
      </c>
      <c r="B40" s="13" t="s">
        <v>69</v>
      </c>
      <c r="C40" s="16">
        <v>162159</v>
      </c>
      <c r="D40" s="12">
        <f>E40-C40</f>
        <v>2388</v>
      </c>
      <c r="E40" s="12">
        <v>164547</v>
      </c>
      <c r="F40" s="12">
        <f>G40-E40</f>
        <v>-1862.6000000000058</v>
      </c>
      <c r="G40" s="12">
        <v>162684.4</v>
      </c>
      <c r="H40" s="12">
        <f>I40-G40</f>
        <v>40266.399999999994</v>
      </c>
      <c r="I40" s="12">
        <v>202950.8</v>
      </c>
      <c r="J40" s="12">
        <f>K40-I40</f>
        <v>1882.6000000000058</v>
      </c>
      <c r="K40" s="12">
        <v>204833.4</v>
      </c>
      <c r="L40" s="16">
        <v>204833.4</v>
      </c>
    </row>
    <row r="41" spans="1:12" ht="39.6" x14ac:dyDescent="0.25">
      <c r="A41" s="14" t="s">
        <v>68</v>
      </c>
      <c r="B41" s="13" t="s">
        <v>67</v>
      </c>
      <c r="C41" s="16">
        <v>4.9000000000000004</v>
      </c>
      <c r="D41" s="12">
        <f>E41-C41</f>
        <v>0</v>
      </c>
      <c r="E41" s="12">
        <v>4.9000000000000004</v>
      </c>
      <c r="F41" s="12">
        <f>G41-E41</f>
        <v>0</v>
      </c>
      <c r="G41" s="12">
        <v>4.9000000000000004</v>
      </c>
      <c r="H41" s="12">
        <f>I41-G41</f>
        <v>0</v>
      </c>
      <c r="I41" s="12">
        <v>4.9000000000000004</v>
      </c>
      <c r="J41" s="12">
        <f>K41-I41</f>
        <v>0</v>
      </c>
      <c r="K41" s="12">
        <v>4.9000000000000004</v>
      </c>
      <c r="L41" s="16">
        <v>4.9000000000000004</v>
      </c>
    </row>
    <row r="42" spans="1:12" s="7" customFormat="1" ht="26.25" customHeight="1" x14ac:dyDescent="0.25">
      <c r="A42" s="10" t="s">
        <v>66</v>
      </c>
      <c r="B42" s="9" t="s">
        <v>65</v>
      </c>
      <c r="C42" s="8">
        <f>C45</f>
        <v>2559.9</v>
      </c>
      <c r="D42" s="8">
        <f>D45</f>
        <v>5952.9</v>
      </c>
      <c r="E42" s="8">
        <f>E45</f>
        <v>8512.7999999999993</v>
      </c>
      <c r="F42" s="8">
        <f>F45</f>
        <v>100</v>
      </c>
      <c r="G42" s="8">
        <f>G45</f>
        <v>8612.7999999999993</v>
      </c>
      <c r="H42" s="8">
        <f>H45</f>
        <v>250</v>
      </c>
      <c r="I42" s="8">
        <f>I45</f>
        <v>8862.7999999999993</v>
      </c>
      <c r="J42" s="8">
        <f>J45</f>
        <v>0</v>
      </c>
      <c r="K42" s="8">
        <f>K45</f>
        <v>8862.7999999999993</v>
      </c>
      <c r="L42" s="8">
        <f>L45</f>
        <v>8862.7999999999993</v>
      </c>
    </row>
    <row r="43" spans="1:12" ht="16.5" hidden="1" customHeight="1" x14ac:dyDescent="0.25">
      <c r="A43" s="14" t="s">
        <v>64</v>
      </c>
      <c r="B43" s="13" t="s">
        <v>63</v>
      </c>
      <c r="C43" s="12"/>
      <c r="D43" s="12">
        <f>E43-C43</f>
        <v>0</v>
      </c>
      <c r="E43" s="12"/>
      <c r="F43" s="12">
        <f>G43-C43</f>
        <v>0</v>
      </c>
      <c r="G43" s="12"/>
      <c r="H43" s="12">
        <f>I43-G43</f>
        <v>0</v>
      </c>
      <c r="I43" s="12"/>
      <c r="J43" s="12">
        <f>K43-I43</f>
        <v>0</v>
      </c>
      <c r="K43" s="12"/>
      <c r="L43" s="18"/>
    </row>
    <row r="44" spans="1:12" ht="37.5" hidden="1" customHeight="1" x14ac:dyDescent="0.25">
      <c r="A44" s="14" t="s">
        <v>62</v>
      </c>
      <c r="B44" s="13" t="s">
        <v>61</v>
      </c>
      <c r="C44" s="12"/>
      <c r="D44" s="12">
        <f>E44-C44</f>
        <v>0</v>
      </c>
      <c r="E44" s="12"/>
      <c r="F44" s="12">
        <f>G44-C44</f>
        <v>0</v>
      </c>
      <c r="G44" s="12"/>
      <c r="H44" s="12">
        <f>I44-G44</f>
        <v>0</v>
      </c>
      <c r="I44" s="12"/>
      <c r="J44" s="12">
        <f>K44-I44</f>
        <v>0</v>
      </c>
      <c r="K44" s="12"/>
      <c r="L44" s="18"/>
    </row>
    <row r="45" spans="1:12" ht="28.5" customHeight="1" x14ac:dyDescent="0.25">
      <c r="A45" s="14" t="s">
        <v>60</v>
      </c>
      <c r="B45" s="13" t="s">
        <v>59</v>
      </c>
      <c r="C45" s="16">
        <v>2559.9</v>
      </c>
      <c r="D45" s="12">
        <f>E45-C45</f>
        <v>5952.9</v>
      </c>
      <c r="E45" s="12">
        <v>8512.7999999999993</v>
      </c>
      <c r="F45" s="12">
        <f>G45-E45</f>
        <v>100</v>
      </c>
      <c r="G45" s="12">
        <v>8612.7999999999993</v>
      </c>
      <c r="H45" s="12">
        <f>I45-G45</f>
        <v>250</v>
      </c>
      <c r="I45" s="12">
        <v>8862.7999999999993</v>
      </c>
      <c r="J45" s="12">
        <f>K45-I45</f>
        <v>0</v>
      </c>
      <c r="K45" s="12">
        <v>8862.7999999999993</v>
      </c>
      <c r="L45" s="16">
        <v>8862.7999999999993</v>
      </c>
    </row>
    <row r="46" spans="1:12" s="7" customFormat="1" ht="16.5" customHeight="1" x14ac:dyDescent="0.25">
      <c r="A46" s="10" t="s">
        <v>58</v>
      </c>
      <c r="B46" s="9" t="s">
        <v>57</v>
      </c>
      <c r="C46" s="8">
        <f>C47+C48+C49+C50+C51</f>
        <v>3347398.5000000005</v>
      </c>
      <c r="D46" s="8">
        <f>D47+D48+D49+D50+D51</f>
        <v>17802.800000000119</v>
      </c>
      <c r="E46" s="8">
        <f>E47+E48+E49+E50+E51</f>
        <v>3365201.3000000003</v>
      </c>
      <c r="F46" s="8">
        <f>F47+F48+F49+F50+F51</f>
        <v>210010.89999999997</v>
      </c>
      <c r="G46" s="8">
        <f>G47+G48+G49+G50+G51</f>
        <v>3575212.1999999997</v>
      </c>
      <c r="H46" s="8">
        <f>H47+H48+H49+H50+H51</f>
        <v>109834.39999999991</v>
      </c>
      <c r="I46" s="8">
        <f>I47+I48+I49+I50+I51</f>
        <v>3685046.5999999996</v>
      </c>
      <c r="J46" s="8">
        <f>J47+J48+J49+J50+J51</f>
        <v>-24934.099999999875</v>
      </c>
      <c r="K46" s="8">
        <f>K47+K48+K49+K50+K51</f>
        <v>3660112.5</v>
      </c>
      <c r="L46" s="8">
        <f>L47+L48+L49+L50+L51</f>
        <v>3657801.1999999997</v>
      </c>
    </row>
    <row r="47" spans="1:12" ht="17.25" customHeight="1" x14ac:dyDescent="0.25">
      <c r="A47" s="14" t="s">
        <v>56</v>
      </c>
      <c r="B47" s="13" t="s">
        <v>55</v>
      </c>
      <c r="C47" s="16">
        <v>1165237.6000000001</v>
      </c>
      <c r="D47" s="12">
        <f>E47-C47</f>
        <v>993.19999999995343</v>
      </c>
      <c r="E47" s="12">
        <v>1166230.8</v>
      </c>
      <c r="F47" s="12">
        <f>G47-E47</f>
        <v>64049.699999999953</v>
      </c>
      <c r="G47" s="12">
        <v>1230280.5</v>
      </c>
      <c r="H47" s="12">
        <f>I47-G47</f>
        <v>37388.199999999953</v>
      </c>
      <c r="I47" s="12">
        <v>1267668.7</v>
      </c>
      <c r="J47" s="12">
        <f>K47-I47</f>
        <v>-4974.3999999999069</v>
      </c>
      <c r="K47" s="12">
        <v>1262694.3</v>
      </c>
      <c r="L47" s="16">
        <v>1262694.3</v>
      </c>
    </row>
    <row r="48" spans="1:12" ht="17.25" customHeight="1" x14ac:dyDescent="0.25">
      <c r="A48" s="14" t="s">
        <v>54</v>
      </c>
      <c r="B48" s="13" t="s">
        <v>53</v>
      </c>
      <c r="C48" s="16">
        <v>1774339.4</v>
      </c>
      <c r="D48" s="12">
        <f>E48-C48</f>
        <v>8819.2000000001863</v>
      </c>
      <c r="E48" s="12">
        <v>1783158.6</v>
      </c>
      <c r="F48" s="12">
        <f>G48-E48</f>
        <v>125630.5</v>
      </c>
      <c r="G48" s="12">
        <v>1908789.1</v>
      </c>
      <c r="H48" s="12">
        <f>I48-G48</f>
        <v>41605.699999999953</v>
      </c>
      <c r="I48" s="12">
        <v>1950394.8</v>
      </c>
      <c r="J48" s="12">
        <f>K48-I48</f>
        <v>-20188</v>
      </c>
      <c r="K48" s="12">
        <v>1930206.8</v>
      </c>
      <c r="L48" s="16">
        <v>1927895.5</v>
      </c>
    </row>
    <row r="49" spans="1:12" ht="27.75" customHeight="1" x14ac:dyDescent="0.25">
      <c r="A49" s="14" t="s">
        <v>52</v>
      </c>
      <c r="B49" s="13" t="s">
        <v>51</v>
      </c>
      <c r="C49" s="16">
        <v>239369.7</v>
      </c>
      <c r="D49" s="12">
        <f>E49-C49</f>
        <v>6528.6999999999825</v>
      </c>
      <c r="E49" s="12">
        <v>245898.4</v>
      </c>
      <c r="F49" s="12">
        <f>G49-E49</f>
        <v>17126.899999999994</v>
      </c>
      <c r="G49" s="12">
        <v>263025.3</v>
      </c>
      <c r="H49" s="12">
        <f>I49-G49</f>
        <v>18727</v>
      </c>
      <c r="I49" s="12">
        <v>281752.3</v>
      </c>
      <c r="J49" s="12">
        <f>K49-I49</f>
        <v>158.10000000003492</v>
      </c>
      <c r="K49" s="12">
        <v>281910.40000000002</v>
      </c>
      <c r="L49" s="16">
        <v>281910.40000000002</v>
      </c>
    </row>
    <row r="50" spans="1:12" ht="26.4" x14ac:dyDescent="0.25">
      <c r="A50" s="14" t="s">
        <v>50</v>
      </c>
      <c r="B50" s="13" t="s">
        <v>49</v>
      </c>
      <c r="C50" s="16">
        <v>60062.2</v>
      </c>
      <c r="D50" s="12">
        <f>E50-C50</f>
        <v>738</v>
      </c>
      <c r="E50" s="12">
        <v>60800.2</v>
      </c>
      <c r="F50" s="12">
        <f>G50-E50</f>
        <v>2378.6000000000058</v>
      </c>
      <c r="G50" s="12">
        <v>63178.8</v>
      </c>
      <c r="H50" s="12">
        <f>I50-G50</f>
        <v>6580.6999999999971</v>
      </c>
      <c r="I50" s="12">
        <v>69759.5</v>
      </c>
      <c r="J50" s="12">
        <f>K50-I50</f>
        <v>496.30000000000291</v>
      </c>
      <c r="K50" s="12">
        <v>70255.8</v>
      </c>
      <c r="L50" s="16">
        <v>70255.8</v>
      </c>
    </row>
    <row r="51" spans="1:12" ht="26.4" x14ac:dyDescent="0.25">
      <c r="A51" s="14" t="s">
        <v>48</v>
      </c>
      <c r="B51" s="13" t="s">
        <v>47</v>
      </c>
      <c r="C51" s="16">
        <v>108389.6</v>
      </c>
      <c r="D51" s="12">
        <f>E51-C51</f>
        <v>723.69999999999709</v>
      </c>
      <c r="E51" s="12">
        <v>109113.3</v>
      </c>
      <c r="F51" s="12">
        <f>G51-E51</f>
        <v>825.19999999999709</v>
      </c>
      <c r="G51" s="12">
        <v>109938.5</v>
      </c>
      <c r="H51" s="12">
        <f>I51-G51</f>
        <v>5532.8000000000029</v>
      </c>
      <c r="I51" s="12">
        <v>115471.3</v>
      </c>
      <c r="J51" s="12">
        <f>K51-I51</f>
        <v>-426.10000000000582</v>
      </c>
      <c r="K51" s="12">
        <v>115045.2</v>
      </c>
      <c r="L51" s="16">
        <v>115045.2</v>
      </c>
    </row>
    <row r="52" spans="1:12" s="7" customFormat="1" ht="17.25" customHeight="1" x14ac:dyDescent="0.25">
      <c r="A52" s="10" t="s">
        <v>46</v>
      </c>
      <c r="B52" s="9" t="s">
        <v>45</v>
      </c>
      <c r="C52" s="8">
        <f>C53+C54</f>
        <v>360918.1</v>
      </c>
      <c r="D52" s="8">
        <f>D53+D54</f>
        <v>2169.2999999999884</v>
      </c>
      <c r="E52" s="8">
        <f>E53+E54</f>
        <v>363087.39999999997</v>
      </c>
      <c r="F52" s="8">
        <f>F53+F54</f>
        <v>22113.700000000012</v>
      </c>
      <c r="G52" s="8">
        <f>G53+G54</f>
        <v>385201.1</v>
      </c>
      <c r="H52" s="8">
        <f>H53+H54</f>
        <v>26342.100000000035</v>
      </c>
      <c r="I52" s="8">
        <f>I53+I54</f>
        <v>411543.2</v>
      </c>
      <c r="J52" s="8">
        <f>J53+J54</f>
        <v>1420.5999999999767</v>
      </c>
      <c r="K52" s="8">
        <f>K53+K54</f>
        <v>412963.8</v>
      </c>
      <c r="L52" s="8">
        <f>L53+L54</f>
        <v>412963.8</v>
      </c>
    </row>
    <row r="53" spans="1:12" ht="15.75" customHeight="1" x14ac:dyDescent="0.25">
      <c r="A53" s="14" t="s">
        <v>44</v>
      </c>
      <c r="B53" s="13" t="s">
        <v>43</v>
      </c>
      <c r="C53" s="16">
        <v>360604.3</v>
      </c>
      <c r="D53" s="12">
        <f>E53-C53</f>
        <v>2169.2999999999884</v>
      </c>
      <c r="E53" s="12">
        <v>362773.6</v>
      </c>
      <c r="F53" s="12">
        <f>G53-E53</f>
        <v>22113.700000000012</v>
      </c>
      <c r="G53" s="12">
        <v>384887.3</v>
      </c>
      <c r="H53" s="12">
        <f>I53-G53</f>
        <v>26342.100000000035</v>
      </c>
      <c r="I53" s="12">
        <v>411229.4</v>
      </c>
      <c r="J53" s="12">
        <f>K53-I53</f>
        <v>1420.5999999999767</v>
      </c>
      <c r="K53" s="12">
        <v>412650</v>
      </c>
      <c r="L53" s="16">
        <v>412650</v>
      </c>
    </row>
    <row r="54" spans="1:12" ht="26.25" customHeight="1" x14ac:dyDescent="0.25">
      <c r="A54" s="14" t="s">
        <v>42</v>
      </c>
      <c r="B54" s="13" t="s">
        <v>41</v>
      </c>
      <c r="C54" s="16">
        <v>313.8</v>
      </c>
      <c r="D54" s="12">
        <f>E54-C54</f>
        <v>0</v>
      </c>
      <c r="E54" s="12">
        <v>313.8</v>
      </c>
      <c r="F54" s="12">
        <f>G54-E54</f>
        <v>0</v>
      </c>
      <c r="G54" s="12">
        <v>313.8</v>
      </c>
      <c r="H54" s="12">
        <f>I54-G54</f>
        <v>0</v>
      </c>
      <c r="I54" s="12">
        <v>313.8</v>
      </c>
      <c r="J54" s="12">
        <f>K54-I54</f>
        <v>0</v>
      </c>
      <c r="K54" s="12">
        <v>313.8</v>
      </c>
      <c r="L54" s="16">
        <v>313.8</v>
      </c>
    </row>
    <row r="55" spans="1:12" s="7" customFormat="1" ht="16.5" customHeight="1" x14ac:dyDescent="0.25">
      <c r="A55" s="10" t="s">
        <v>40</v>
      </c>
      <c r="B55" s="9" t="s">
        <v>39</v>
      </c>
      <c r="C55" s="8">
        <f>C56</f>
        <v>888.5</v>
      </c>
      <c r="D55" s="8">
        <f>D56</f>
        <v>0</v>
      </c>
      <c r="E55" s="8">
        <f>E56</f>
        <v>888.5</v>
      </c>
      <c r="F55" s="8">
        <f>F56</f>
        <v>0</v>
      </c>
      <c r="G55" s="8">
        <f>G56</f>
        <v>888.5</v>
      </c>
      <c r="H55" s="8">
        <f>H56</f>
        <v>0</v>
      </c>
      <c r="I55" s="8">
        <f>I56</f>
        <v>888.5</v>
      </c>
      <c r="J55" s="8">
        <f>J56</f>
        <v>0</v>
      </c>
      <c r="K55" s="8">
        <f>K56</f>
        <v>888.5</v>
      </c>
      <c r="L55" s="8">
        <f>L56</f>
        <v>888.5</v>
      </c>
    </row>
    <row r="56" spans="1:12" ht="26.4" x14ac:dyDescent="0.25">
      <c r="A56" s="14" t="s">
        <v>38</v>
      </c>
      <c r="B56" s="13" t="s">
        <v>37</v>
      </c>
      <c r="C56" s="16">
        <v>888.5</v>
      </c>
      <c r="D56" s="12">
        <f>E56-C56</f>
        <v>0</v>
      </c>
      <c r="E56" s="12">
        <v>888.5</v>
      </c>
      <c r="F56" s="12">
        <f>G56-E56</f>
        <v>0</v>
      </c>
      <c r="G56" s="12">
        <v>888.5</v>
      </c>
      <c r="H56" s="12">
        <f>I56-G56</f>
        <v>0</v>
      </c>
      <c r="I56" s="12">
        <v>888.5</v>
      </c>
      <c r="J56" s="12">
        <f>K56-I56</f>
        <v>0</v>
      </c>
      <c r="K56" s="12">
        <v>888.5</v>
      </c>
      <c r="L56" s="17">
        <v>888.5</v>
      </c>
    </row>
    <row r="57" spans="1:12" s="7" customFormat="1" ht="17.25" customHeight="1" x14ac:dyDescent="0.25">
      <c r="A57" s="10" t="s">
        <v>36</v>
      </c>
      <c r="B57" s="9" t="s">
        <v>35</v>
      </c>
      <c r="C57" s="8">
        <f>C58+C59+C60+C61</f>
        <v>51008.600000000006</v>
      </c>
      <c r="D57" s="8">
        <f>D58+D59+D60+D61</f>
        <v>1621.3999999999978</v>
      </c>
      <c r="E57" s="8">
        <f>E58+E59+E60+E61</f>
        <v>52630</v>
      </c>
      <c r="F57" s="8">
        <f>F58+F59+F60+F61</f>
        <v>2651</v>
      </c>
      <c r="G57" s="8">
        <f>G58+G59+G60+G61</f>
        <v>55281</v>
      </c>
      <c r="H57" s="8">
        <f>H58+H59+H60+H61</f>
        <v>93486.2</v>
      </c>
      <c r="I57" s="8">
        <f>I58+I59+I60+I61</f>
        <v>148767.19999999998</v>
      </c>
      <c r="J57" s="8">
        <f>J58+J59+J60+J61</f>
        <v>-10673.699999999997</v>
      </c>
      <c r="K57" s="8">
        <f>K58+K59+K60+K61</f>
        <v>138093.5</v>
      </c>
      <c r="L57" s="8">
        <f>L58+L59+L60+L61</f>
        <v>132136.69999999998</v>
      </c>
    </row>
    <row r="58" spans="1:12" ht="16.95" customHeight="1" x14ac:dyDescent="0.25">
      <c r="A58" s="14" t="s">
        <v>34</v>
      </c>
      <c r="B58" s="13" t="s">
        <v>33</v>
      </c>
      <c r="C58" s="16">
        <v>10000</v>
      </c>
      <c r="D58" s="12">
        <f>E58-C58</f>
        <v>0</v>
      </c>
      <c r="E58" s="12">
        <v>10000</v>
      </c>
      <c r="F58" s="12">
        <f>G58-E58</f>
        <v>2651</v>
      </c>
      <c r="G58" s="12">
        <v>12651</v>
      </c>
      <c r="H58" s="12">
        <f>I58-G58</f>
        <v>0</v>
      </c>
      <c r="I58" s="12">
        <v>12651</v>
      </c>
      <c r="J58" s="12">
        <f>K58-I58</f>
        <v>0</v>
      </c>
      <c r="K58" s="12">
        <v>12651</v>
      </c>
      <c r="L58" s="16">
        <v>12651</v>
      </c>
    </row>
    <row r="59" spans="1:12" ht="27" customHeight="1" x14ac:dyDescent="0.25">
      <c r="A59" s="14" t="s">
        <v>32</v>
      </c>
      <c r="B59" s="13" t="s">
        <v>31</v>
      </c>
      <c r="C59" s="16">
        <v>7989.6</v>
      </c>
      <c r="D59" s="12">
        <f>E59-C59</f>
        <v>0</v>
      </c>
      <c r="E59" s="12">
        <v>7989.6</v>
      </c>
      <c r="F59" s="12">
        <f>G59-E59</f>
        <v>0</v>
      </c>
      <c r="G59" s="12">
        <v>7989.6</v>
      </c>
      <c r="H59" s="12">
        <f>I59-G59</f>
        <v>91985.2</v>
      </c>
      <c r="I59" s="12">
        <v>99974.8</v>
      </c>
      <c r="J59" s="12">
        <f>K59-I59</f>
        <v>-10182.5</v>
      </c>
      <c r="K59" s="12">
        <v>89792.3</v>
      </c>
      <c r="L59" s="16">
        <v>83835.5</v>
      </c>
    </row>
    <row r="60" spans="1:12" ht="17.399999999999999" customHeight="1" x14ac:dyDescent="0.25">
      <c r="A60" s="14" t="s">
        <v>30</v>
      </c>
      <c r="B60" s="13" t="s">
        <v>29</v>
      </c>
      <c r="C60" s="16">
        <v>32490.2</v>
      </c>
      <c r="D60" s="12">
        <f>E60-C60</f>
        <v>392.89999999999782</v>
      </c>
      <c r="E60" s="12">
        <v>32883.1</v>
      </c>
      <c r="F60" s="12">
        <f>G60-E60</f>
        <v>0</v>
      </c>
      <c r="G60" s="12">
        <v>32883.1</v>
      </c>
      <c r="H60" s="12">
        <f>I60-G60</f>
        <v>1501</v>
      </c>
      <c r="I60" s="12">
        <v>34384.1</v>
      </c>
      <c r="J60" s="12">
        <f>K60-I60</f>
        <v>-491.19999999999709</v>
      </c>
      <c r="K60" s="12">
        <v>33892.9</v>
      </c>
      <c r="L60" s="16">
        <v>33892.9</v>
      </c>
    </row>
    <row r="61" spans="1:12" ht="28.95" customHeight="1" x14ac:dyDescent="0.25">
      <c r="A61" s="14" t="s">
        <v>28</v>
      </c>
      <c r="B61" s="13" t="s">
        <v>27</v>
      </c>
      <c r="C61" s="16">
        <v>528.79999999999995</v>
      </c>
      <c r="D61" s="12">
        <f>E61-C61</f>
        <v>1228.5</v>
      </c>
      <c r="E61" s="12">
        <v>1757.3</v>
      </c>
      <c r="F61" s="12">
        <f>G61-E61</f>
        <v>0</v>
      </c>
      <c r="G61" s="12">
        <v>1757.3</v>
      </c>
      <c r="H61" s="12">
        <f>I61-G61</f>
        <v>0</v>
      </c>
      <c r="I61" s="12">
        <v>1757.3</v>
      </c>
      <c r="J61" s="12">
        <f>K61-I61</f>
        <v>0</v>
      </c>
      <c r="K61" s="12">
        <v>1757.3</v>
      </c>
      <c r="L61" s="16">
        <v>1757.3</v>
      </c>
    </row>
    <row r="62" spans="1:12" s="7" customFormat="1" ht="27.75" customHeight="1" x14ac:dyDescent="0.25">
      <c r="A62" s="10" t="s">
        <v>26</v>
      </c>
      <c r="B62" s="9" t="s">
        <v>25</v>
      </c>
      <c r="C62" s="8">
        <f>C63+C64+C65</f>
        <v>323040.8</v>
      </c>
      <c r="D62" s="8">
        <f>D63+D64</f>
        <v>95.80000000000291</v>
      </c>
      <c r="E62" s="8">
        <f>E63+E64+E65</f>
        <v>323040.8</v>
      </c>
      <c r="F62" s="8">
        <f>F63+F64</f>
        <v>3206.0999999999985</v>
      </c>
      <c r="G62" s="8">
        <f>G63+G64+G65</f>
        <v>336309.2</v>
      </c>
      <c r="H62" s="8">
        <f>H63+H64</f>
        <v>8604.4000000000015</v>
      </c>
      <c r="I62" s="8">
        <f>I63+I64+I65</f>
        <v>363491.5</v>
      </c>
      <c r="J62" s="8">
        <f>J63+J64</f>
        <v>465.09999999999854</v>
      </c>
      <c r="K62" s="8">
        <f>K63+K64+K65</f>
        <v>363086.30000000005</v>
      </c>
      <c r="L62" s="8">
        <f>L63+L64+L65</f>
        <v>363086.30000000005</v>
      </c>
    </row>
    <row r="63" spans="1:12" ht="17.25" customHeight="1" x14ac:dyDescent="0.25">
      <c r="A63" s="14" t="s">
        <v>24</v>
      </c>
      <c r="B63" s="13" t="s">
        <v>23</v>
      </c>
      <c r="C63" s="17">
        <v>42558</v>
      </c>
      <c r="D63" s="12">
        <f>E63-C63</f>
        <v>95.80000000000291</v>
      </c>
      <c r="E63" s="12">
        <v>42653.8</v>
      </c>
      <c r="F63" s="12">
        <f>G63-E63</f>
        <v>3206.0999999999985</v>
      </c>
      <c r="G63" s="12">
        <v>45859.9</v>
      </c>
      <c r="H63" s="12">
        <f>I63-G63</f>
        <v>8604.4000000000015</v>
      </c>
      <c r="I63" s="12">
        <v>54464.3</v>
      </c>
      <c r="J63" s="12">
        <f>K63-I63</f>
        <v>465.09999999999854</v>
      </c>
      <c r="K63" s="12">
        <v>54929.4</v>
      </c>
      <c r="L63" s="16">
        <v>54929.4</v>
      </c>
    </row>
    <row r="64" spans="1:12" ht="13.5" customHeight="1" x14ac:dyDescent="0.25">
      <c r="A64" s="14" t="s">
        <v>22</v>
      </c>
      <c r="B64" s="13" t="s">
        <v>21</v>
      </c>
      <c r="C64" s="17">
        <v>0</v>
      </c>
      <c r="D64" s="12">
        <f>E64-C64</f>
        <v>0</v>
      </c>
      <c r="E64" s="12">
        <v>0</v>
      </c>
      <c r="F64" s="12">
        <f>G64-E64</f>
        <v>0</v>
      </c>
      <c r="G64" s="12">
        <v>0</v>
      </c>
      <c r="H64" s="12">
        <f>I64-G64</f>
        <v>0</v>
      </c>
      <c r="I64" s="12">
        <v>0</v>
      </c>
      <c r="J64" s="12">
        <f>K64-I64</f>
        <v>0</v>
      </c>
      <c r="K64" s="12">
        <v>0</v>
      </c>
      <c r="L64" s="16">
        <v>0</v>
      </c>
    </row>
    <row r="65" spans="1:12" ht="24" customHeight="1" x14ac:dyDescent="0.25">
      <c r="A65" s="14" t="s">
        <v>20</v>
      </c>
      <c r="B65" s="13" t="s">
        <v>19</v>
      </c>
      <c r="C65" s="17">
        <v>280482.8</v>
      </c>
      <c r="D65" s="12">
        <f>E65-C65</f>
        <v>-95.799999999988358</v>
      </c>
      <c r="E65" s="12">
        <v>280387</v>
      </c>
      <c r="F65" s="12">
        <f>G65-E65</f>
        <v>10062.299999999988</v>
      </c>
      <c r="G65" s="12">
        <v>290449.3</v>
      </c>
      <c r="H65" s="12">
        <f>I65-G65</f>
        <v>18577.900000000023</v>
      </c>
      <c r="I65" s="12">
        <v>309027.20000000001</v>
      </c>
      <c r="J65" s="12">
        <f>K65-I65</f>
        <v>-870.29999999998836</v>
      </c>
      <c r="K65" s="12">
        <v>308156.90000000002</v>
      </c>
      <c r="L65" s="16">
        <v>308156.90000000002</v>
      </c>
    </row>
    <row r="66" spans="1:12" s="7" customFormat="1" ht="27.75" customHeight="1" x14ac:dyDescent="0.25">
      <c r="A66" s="10" t="s">
        <v>18</v>
      </c>
      <c r="B66" s="9" t="s">
        <v>17</v>
      </c>
      <c r="C66" s="8">
        <f>C67+C68</f>
        <v>27191.5</v>
      </c>
      <c r="D66" s="8">
        <f>D67+D68</f>
        <v>0</v>
      </c>
      <c r="E66" s="8">
        <f>E67+E68</f>
        <v>27191.5</v>
      </c>
      <c r="F66" s="8">
        <f>F67+F68</f>
        <v>1071.0999999999985</v>
      </c>
      <c r="G66" s="8">
        <f>G67+G68</f>
        <v>28262.6</v>
      </c>
      <c r="H66" s="8">
        <f>H67+H68</f>
        <v>2522.3000000000029</v>
      </c>
      <c r="I66" s="8">
        <f>I67+I68</f>
        <v>30784.9</v>
      </c>
      <c r="J66" s="8">
        <f>J67+J68</f>
        <v>186</v>
      </c>
      <c r="K66" s="8">
        <f>K67+K68</f>
        <v>30970.9</v>
      </c>
      <c r="L66" s="8">
        <f>L67+L68</f>
        <v>30970.9</v>
      </c>
    </row>
    <row r="67" spans="1:12" ht="27.75" customHeight="1" x14ac:dyDescent="0.25">
      <c r="A67" s="14" t="s">
        <v>16</v>
      </c>
      <c r="B67" s="13" t="s">
        <v>15</v>
      </c>
      <c r="C67" s="16">
        <v>20343.5</v>
      </c>
      <c r="D67" s="12">
        <f>E67-C67</f>
        <v>0</v>
      </c>
      <c r="E67" s="12">
        <v>20343.5</v>
      </c>
      <c r="F67" s="12">
        <f>G67-E67</f>
        <v>1071.0999999999985</v>
      </c>
      <c r="G67" s="12">
        <v>21414.6</v>
      </c>
      <c r="H67" s="12">
        <f>I67-G67</f>
        <v>2522.3000000000029</v>
      </c>
      <c r="I67" s="12">
        <v>23936.9</v>
      </c>
      <c r="J67" s="12">
        <f>K67-I67</f>
        <v>0</v>
      </c>
      <c r="K67" s="12">
        <v>23936.9</v>
      </c>
      <c r="L67" s="16">
        <v>23936.9</v>
      </c>
    </row>
    <row r="68" spans="1:12" ht="30.6" customHeight="1" x14ac:dyDescent="0.25">
      <c r="A68" s="14" t="s">
        <v>14</v>
      </c>
      <c r="B68" s="13" t="s">
        <v>13</v>
      </c>
      <c r="C68" s="16">
        <v>6848</v>
      </c>
      <c r="D68" s="12">
        <f>E68-C68</f>
        <v>0</v>
      </c>
      <c r="E68" s="12">
        <v>6848</v>
      </c>
      <c r="F68" s="12">
        <f>G68-E68</f>
        <v>0</v>
      </c>
      <c r="G68" s="12">
        <v>6848</v>
      </c>
      <c r="H68" s="12">
        <f>I68-G68</f>
        <v>0</v>
      </c>
      <c r="I68" s="12">
        <v>6848</v>
      </c>
      <c r="J68" s="12">
        <f>K68-I68</f>
        <v>186</v>
      </c>
      <c r="K68" s="12">
        <v>7034</v>
      </c>
      <c r="L68" s="16">
        <v>7034</v>
      </c>
    </row>
    <row r="69" spans="1:12" s="7" customFormat="1" ht="41.25" customHeight="1" x14ac:dyDescent="0.25">
      <c r="A69" s="10" t="s">
        <v>12</v>
      </c>
      <c r="B69" s="9" t="s">
        <v>11</v>
      </c>
      <c r="C69" s="8">
        <f>C70</f>
        <v>900</v>
      </c>
      <c r="D69" s="8">
        <f>D70</f>
        <v>0</v>
      </c>
      <c r="E69" s="8">
        <f>E70</f>
        <v>900</v>
      </c>
      <c r="F69" s="8">
        <f>F70</f>
        <v>0</v>
      </c>
      <c r="G69" s="8">
        <f>G70</f>
        <v>900</v>
      </c>
      <c r="H69" s="8">
        <f>H70</f>
        <v>-175</v>
      </c>
      <c r="I69" s="8">
        <f>I70</f>
        <v>725</v>
      </c>
      <c r="J69" s="8">
        <f>J70</f>
        <v>-445</v>
      </c>
      <c r="K69" s="8">
        <f>K70</f>
        <v>280</v>
      </c>
      <c r="L69" s="8">
        <f>L70</f>
        <v>280</v>
      </c>
    </row>
    <row r="70" spans="1:12" ht="43.95" customHeight="1" x14ac:dyDescent="0.25">
      <c r="A70" s="14" t="s">
        <v>10</v>
      </c>
      <c r="B70" s="13" t="s">
        <v>9</v>
      </c>
      <c r="C70" s="16">
        <v>900</v>
      </c>
      <c r="D70" s="12">
        <f>E70-C70</f>
        <v>0</v>
      </c>
      <c r="E70" s="12">
        <v>900</v>
      </c>
      <c r="F70" s="12">
        <f>G70-E70</f>
        <v>0</v>
      </c>
      <c r="G70" s="12">
        <v>900</v>
      </c>
      <c r="H70" s="12">
        <f>I70-G70</f>
        <v>-175</v>
      </c>
      <c r="I70" s="12">
        <v>725</v>
      </c>
      <c r="J70" s="12">
        <f>K70-I70</f>
        <v>-445</v>
      </c>
      <c r="K70" s="12">
        <v>280</v>
      </c>
      <c r="L70" s="16">
        <v>280</v>
      </c>
    </row>
    <row r="71" spans="1:12" s="7" customFormat="1" ht="73.2" hidden="1" customHeight="1" x14ac:dyDescent="0.25">
      <c r="A71" s="10" t="s">
        <v>8</v>
      </c>
      <c r="B71" s="9" t="s">
        <v>7</v>
      </c>
      <c r="C71" s="8">
        <f>SUM(C72:C74)</f>
        <v>0</v>
      </c>
      <c r="D71" s="12">
        <f>E71-C71</f>
        <v>0</v>
      </c>
      <c r="E71" s="8">
        <f>SUM(E72:E74)</f>
        <v>0</v>
      </c>
      <c r="F71" s="12">
        <f>G71-E71</f>
        <v>0</v>
      </c>
      <c r="G71" s="8">
        <f>SUM(G72:G74)</f>
        <v>0</v>
      </c>
      <c r="H71" s="8">
        <f>I71-G71</f>
        <v>0</v>
      </c>
      <c r="I71" s="8">
        <f>SUM(I72:I74)</f>
        <v>0</v>
      </c>
      <c r="J71" s="8">
        <f>K71-I71</f>
        <v>0</v>
      </c>
      <c r="K71" s="8">
        <f>SUM(K72:K74)</f>
        <v>0</v>
      </c>
      <c r="L71" s="15"/>
    </row>
    <row r="72" spans="1:12" ht="63.75" hidden="1" customHeight="1" x14ac:dyDescent="0.25">
      <c r="A72" s="14" t="s">
        <v>6</v>
      </c>
      <c r="B72" s="13" t="s">
        <v>5</v>
      </c>
      <c r="C72" s="12"/>
      <c r="D72" s="12">
        <f>E72-C72</f>
        <v>0</v>
      </c>
      <c r="E72" s="12"/>
      <c r="F72" s="12">
        <f>G72-E72</f>
        <v>0</v>
      </c>
      <c r="G72" s="12"/>
      <c r="H72" s="12">
        <f>I72-G72</f>
        <v>0</v>
      </c>
      <c r="I72" s="12"/>
      <c r="J72" s="12">
        <f>K72-I72</f>
        <v>0</v>
      </c>
      <c r="K72" s="12"/>
      <c r="L72" s="11"/>
    </row>
    <row r="73" spans="1:12" ht="16.5" hidden="1" customHeight="1" x14ac:dyDescent="0.25">
      <c r="A73" s="14" t="s">
        <v>4</v>
      </c>
      <c r="B73" s="13" t="s">
        <v>3</v>
      </c>
      <c r="C73" s="12"/>
      <c r="D73" s="12">
        <f>E73-C73</f>
        <v>0</v>
      </c>
      <c r="E73" s="12"/>
      <c r="F73" s="12">
        <f>G73-E73</f>
        <v>0</v>
      </c>
      <c r="G73" s="12"/>
      <c r="H73" s="12">
        <f>I73-G73</f>
        <v>0</v>
      </c>
      <c r="I73" s="12"/>
      <c r="J73" s="12">
        <f>K73-I73</f>
        <v>0</v>
      </c>
      <c r="K73" s="12"/>
      <c r="L73" s="11"/>
    </row>
    <row r="74" spans="1:12" ht="40.5" hidden="1" customHeight="1" x14ac:dyDescent="0.25">
      <c r="A74" s="14" t="s">
        <v>2</v>
      </c>
      <c r="B74" s="13" t="s">
        <v>1</v>
      </c>
      <c r="C74" s="12"/>
      <c r="D74" s="12">
        <f>E74-C74</f>
        <v>0</v>
      </c>
      <c r="E74" s="12"/>
      <c r="F74" s="12">
        <f>G74-E74</f>
        <v>0</v>
      </c>
      <c r="G74" s="12"/>
      <c r="H74" s="12">
        <f>I74-G74</f>
        <v>0</v>
      </c>
      <c r="I74" s="12"/>
      <c r="J74" s="12">
        <f>K74-I74</f>
        <v>0</v>
      </c>
      <c r="K74" s="12"/>
      <c r="L74" s="11"/>
    </row>
    <row r="75" spans="1:12" s="7" customFormat="1" ht="26.25" customHeight="1" x14ac:dyDescent="0.25">
      <c r="A75" s="10" t="s">
        <v>0</v>
      </c>
      <c r="B75" s="9"/>
      <c r="C75" s="8">
        <f>[1]Доходы!C9-Расходы!C6</f>
        <v>-163245.89999999944</v>
      </c>
      <c r="D75" s="8">
        <f>[1]Доходы!D9-Расходы!D6</f>
        <v>-3794.5000000001164</v>
      </c>
      <c r="E75" s="8">
        <f>[1]Доходы!E9-Расходы!E6</f>
        <v>-168450.5</v>
      </c>
      <c r="F75" s="8">
        <f>[1]Доходы!F9-Расходы!F6</f>
        <v>-87219.399999999965</v>
      </c>
      <c r="G75" s="8">
        <f>[1]Доходы!G9-Расходы!G6</f>
        <v>-265763.29999999888</v>
      </c>
      <c r="H75" s="8">
        <f>[1]Доходы!H9-Расходы!H6</f>
        <v>-9867.5999999999767</v>
      </c>
      <c r="I75" s="8">
        <f>[1]Доходы!I9-Расходы!I6</f>
        <v>-294716.20000000019</v>
      </c>
      <c r="J75" s="8">
        <f>[1]Доходы!J9-Расходы!J6</f>
        <v>5163.9999999998254</v>
      </c>
      <c r="K75" s="8">
        <f>[1]Доходы!K9-Расходы!K6</f>
        <v>-289268.29999999981</v>
      </c>
      <c r="L75" s="8">
        <f>[1]Доходы!K9-Расходы!L6</f>
        <v>-281000.20000000019</v>
      </c>
    </row>
    <row r="76" spans="1:12" ht="32.25" customHeight="1" x14ac:dyDescent="0.25">
      <c r="A76" s="6"/>
      <c r="B76" s="5"/>
      <c r="C76" s="4"/>
      <c r="D76" s="4"/>
      <c r="E76" s="4"/>
      <c r="F76" s="4"/>
      <c r="G76" s="4"/>
      <c r="H76" s="4"/>
      <c r="I76" s="4"/>
      <c r="J76" s="4"/>
      <c r="K76" s="4"/>
    </row>
    <row r="77" spans="1:12" x14ac:dyDescent="0.25">
      <c r="C77" s="3"/>
      <c r="D77" s="3"/>
      <c r="E77" s="3"/>
      <c r="F77" s="3"/>
      <c r="G77" s="3"/>
      <c r="H77" s="3"/>
      <c r="I77" s="3"/>
      <c r="J77" s="3"/>
      <c r="K77" s="3"/>
    </row>
    <row r="80" spans="1:12" s="2" customFormat="1" x14ac:dyDescent="0.25"/>
  </sheetData>
  <mergeCells count="13">
    <mergeCell ref="J3:J4"/>
    <mergeCell ref="D3:D4"/>
    <mergeCell ref="E3:E4"/>
    <mergeCell ref="A1:L1"/>
    <mergeCell ref="L3:L4"/>
    <mergeCell ref="A3:A4"/>
    <mergeCell ref="B3:B4"/>
    <mergeCell ref="C3:C4"/>
    <mergeCell ref="I3:I4"/>
    <mergeCell ref="G3:G4"/>
    <mergeCell ref="K3:K4"/>
    <mergeCell ref="F3:F4"/>
    <mergeCell ref="H3:H4"/>
  </mergeCells>
  <pageMargins left="0.43307086614173229" right="0.23622047244094491" top="3.937007874015748E-2" bottom="3.937007874015748E-2" header="0.31496062992125984" footer="0.31496062992125984"/>
  <pageSetup paperSize="8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a1231</dc:creator>
  <cp:lastModifiedBy>a1231</cp:lastModifiedBy>
  <dcterms:created xsi:type="dcterms:W3CDTF">2025-04-16T08:25:02Z</dcterms:created>
  <dcterms:modified xsi:type="dcterms:W3CDTF">2025-04-16T08:25:18Z</dcterms:modified>
</cp:coreProperties>
</file>