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vbaOV\Desktop\Ковба\Новая папка\2.КОПИЯ исполнение за полугодие 2023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iterate="1" fullPrecision="0"/>
</workbook>
</file>

<file path=xl/calcChain.xml><?xml version="1.0" encoding="utf-8"?>
<calcChain xmlns="http://schemas.openxmlformats.org/spreadsheetml/2006/main">
  <c r="E25" i="31" l="1"/>
  <c r="G46" i="31" l="1"/>
  <c r="F46" i="31"/>
  <c r="D32" i="31" l="1"/>
  <c r="E32" i="31"/>
  <c r="C32" i="31"/>
  <c r="D25" i="31"/>
  <c r="C25" i="31"/>
  <c r="E24" i="31" l="1"/>
  <c r="D24" i="31"/>
  <c r="C24" i="31"/>
  <c r="G33" i="31"/>
  <c r="G34" i="31"/>
  <c r="G35" i="31"/>
  <c r="G36" i="31"/>
  <c r="F33" i="31"/>
  <c r="F34" i="31"/>
  <c r="F35" i="31"/>
  <c r="F36" i="31"/>
  <c r="G27" i="31"/>
  <c r="G29" i="31"/>
  <c r="F26" i="31"/>
  <c r="F27" i="31"/>
  <c r="F28" i="31"/>
  <c r="F29" i="31"/>
  <c r="G19" i="31" l="1"/>
  <c r="G20" i="31"/>
  <c r="G21" i="31"/>
  <c r="F19" i="31"/>
  <c r="F20" i="31"/>
  <c r="F21" i="31"/>
  <c r="E18" i="31"/>
  <c r="D18" i="31"/>
  <c r="C18" i="31"/>
  <c r="G14" i="31" l="1"/>
  <c r="G17" i="31"/>
  <c r="F14" i="31"/>
  <c r="F17" i="31"/>
  <c r="E13" i="31"/>
  <c r="E10" i="31" s="1"/>
  <c r="D13" i="31"/>
  <c r="D10" i="31" s="1"/>
  <c r="C13" i="31"/>
  <c r="C10" i="31" s="1"/>
  <c r="G11" i="31" l="1"/>
  <c r="G12" i="31"/>
  <c r="G13" i="31"/>
  <c r="G18" i="31"/>
  <c r="G22" i="31"/>
  <c r="G25" i="31"/>
  <c r="G30" i="31"/>
  <c r="G31" i="31"/>
  <c r="G32" i="31"/>
  <c r="G37" i="31"/>
  <c r="G42" i="31"/>
  <c r="G43" i="31"/>
  <c r="G44" i="31"/>
  <c r="G45" i="31"/>
  <c r="F11" i="31"/>
  <c r="F12" i="31"/>
  <c r="F13" i="31"/>
  <c r="F18" i="31"/>
  <c r="F22" i="31"/>
  <c r="F25" i="31"/>
  <c r="F30" i="31"/>
  <c r="F31" i="31"/>
  <c r="F32" i="31"/>
  <c r="F37" i="31"/>
  <c r="F42" i="31"/>
  <c r="F43" i="31"/>
  <c r="F44" i="31"/>
  <c r="F45" i="31"/>
  <c r="E40" i="31"/>
  <c r="E39" i="31" s="1"/>
  <c r="D40" i="31"/>
  <c r="D39" i="31" s="1"/>
  <c r="C40" i="31"/>
  <c r="C39" i="31" s="1"/>
  <c r="C9" i="31"/>
  <c r="G40" i="31" l="1"/>
  <c r="G10" i="31"/>
  <c r="D9" i="31"/>
  <c r="D8" i="31" s="1"/>
  <c r="G24" i="31"/>
  <c r="C8" i="31"/>
  <c r="E9" i="31"/>
  <c r="F10" i="31"/>
  <c r="F40" i="31"/>
  <c r="F24" i="31"/>
  <c r="F9" i="31" l="1"/>
  <c r="G9" i="31"/>
  <c r="G39" i="31"/>
  <c r="F39" i="31"/>
  <c r="E8" i="31"/>
  <c r="F8" i="31" l="1"/>
  <c r="G8" i="31"/>
</calcChain>
</file>

<file path=xl/sharedStrings.xml><?xml version="1.0" encoding="utf-8"?>
<sst xmlns="http://schemas.openxmlformats.org/spreadsheetml/2006/main" count="93" uniqueCount="93">
  <si>
    <t>2</t>
  </si>
  <si>
    <t>3</t>
  </si>
  <si>
    <t>4</t>
  </si>
  <si>
    <t>5</t>
  </si>
  <si>
    <t>6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</si>
  <si>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</si>
  <si>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</si>
  <si>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</si>
  <si>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</si>
  <si>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</si>
  <si>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</si>
  <si>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</si>
  <si>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</si>
  <si>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</si>
  <si>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</si>
  <si>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</si>
  <si>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</si>
  <si>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</si>
  <si>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</si>
  <si>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</si>
  <si>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</si>
  <si>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>Государственная пошлина</t>
  </si>
  <si>
    <t>% исполнения к плану на год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</si>
  <si>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</si>
  <si>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</si>
  <si>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</si>
  <si>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</si>
  <si>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</si>
  <si>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</si>
  <si>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</si>
  <si>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</si>
  <si>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</si>
  <si>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</si>
  <si>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</si>
  <si>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</si>
  <si>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</si>
  <si>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</si>
  <si>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</si>
  <si>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</si>
  <si>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</si>
  <si>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</si>
  <si>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</si>
  <si>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</si>
  <si>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</si>
  <si>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</si>
  <si>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</si>
  <si>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</si>
  <si>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</si>
  <si>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</si>
  <si>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</si>
  <si>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</si>
  <si>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</si>
  <si>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</si>
  <si>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</si>
  <si>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000 2 19 00000 00 0000 000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</si>
  <si>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</si>
  <si>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</si>
  <si>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</si>
  <si>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</si>
  <si>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</si>
  <si>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</si>
  <si>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</si>
  <si>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</si>
  <si>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7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</si>
  <si>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</si>
  <si>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</si>
  <si>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</si>
  <si>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</si>
  <si>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</si>
  <si>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</si>
  <si>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</si>
  <si>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</si>
  <si>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</si>
  <si>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</si>
  <si>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</si>
  <si>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</si>
  <si>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</si>
  <si>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</si>
  <si>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</si>
  <si>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</si>
  <si>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</si>
  <si>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</si>
  <si>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</si>
  <si>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</si>
  <si>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</si>
  <si>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</si>
  <si>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</si>
  <si>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</si>
  <si>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</si>
  <si>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>План на полугодие (кассовый)</t>
  </si>
  <si>
    <t>Исполнение за полугодие</t>
  </si>
  <si>
    <t>% исполнения к (кассовому) плану на полугодие</t>
  </si>
  <si>
    <t xml:space="preserve">Сведения об исполнении бюджета городского округа Мегион ХМАО-Югры за полугодие 2023 года по доходам в разрезе видов доходов в сравнении с запланированными значениями на полугодие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</si>
</sst>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6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0" fontId="6" fillId="2" borderId="0" xfId="0" applyFont="1" applyFill="1" applyAlignment="1">
      <alignment horizontal="right" wrapText="1"/>
    </xf>
    <xf numFmtId="167" fontId="7" fillId="2" borderId="1" xfId="53" applyNumberFormat="1" applyFont="1" applyFill="1" applyBorder="1" applyAlignment="1">
      <alignment horizontal="right" wrapText="1"/>
    </xf>
    <xf numFmtId="167" fontId="6" fillId="0" borderId="1" xfId="58" applyNumberFormat="1" applyFont="1" applyBorder="1" applyAlignment="1">
      <alignment horizontal="right" wrapText="1"/>
    </xf>
    <xf numFmtId="167" fontId="6" fillId="2" borderId="1" xfId="53" applyNumberFormat="1" applyFont="1" applyFill="1" applyBorder="1" applyAlignment="1">
      <alignment horizontal="right" wrapText="1"/>
    </xf>
    <xf numFmtId="167" fontId="6" fillId="2" borderId="1" xfId="58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2" fillId="2" borderId="1" xfId="56" applyFont="1" applyFill="1" applyBorder="1" applyAlignment="1">
      <alignment horizontal="left" wrapText="1"/>
    </xf>
    <xf numFmtId="167" fontId="12" fillId="2" borderId="1" xfId="53" applyNumberFormat="1" applyFont="1" applyFill="1" applyBorder="1" applyAlignment="1">
      <alignment horizontal="right" wrapText="1"/>
    </xf>
    <xf numFmtId="0" fontId="6" fillId="2" borderId="1" xfId="56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left"/>
    </xf>
    <xf numFmtId="0" fontId="6" fillId="3" borderId="1" xfId="56" applyFont="1" applyFill="1" applyBorder="1">
      <alignment wrapText="1"/>
    </xf>
    <xf numFmtId="49" fontId="7" fillId="3" borderId="3" xfId="56" applyNumberFormat="1" applyFont="1" applyFill="1" applyBorder="1" applyAlignment="1">
      <alignment horizontal="left" vertical="center" wrapText="1"/>
    </xf>
    <xf numFmtId="167" fontId="7" fillId="3" borderId="1" xfId="53" applyNumberFormat="1" applyFont="1" applyFill="1" applyBorder="1" applyAlignment="1">
      <alignment horizontal="right" wrapText="1"/>
    </xf>
    <xf numFmtId="1" fontId="7" fillId="3" borderId="1" xfId="0" applyNumberFormat="1" applyFont="1" applyFill="1" applyBorder="1" applyAlignment="1">
      <alignment horizontal="left"/>
    </xf>
    <xf numFmtId="0" fontId="7" fillId="3" borderId="1" xfId="56" applyFont="1" applyFill="1" applyBorder="1" applyAlignment="1">
      <alignment horizontal="left" wrapText="1"/>
    </xf>
    <xf numFmtId="0" fontId="7" fillId="3" borderId="1" xfId="56" applyFont="1" applyFill="1" applyBorder="1">
      <alignment wrapText="1"/>
    </xf>
    <xf numFmtId="0" fontId="6" fillId="2" borderId="1" xfId="56" applyFont="1" applyFill="1" applyBorder="1" applyAlignment="1">
      <alignment horizontal="right" vertical="top" wrapText="1"/>
    </xf>
    <xf numFmtId="0" fontId="6" fillId="2" borderId="1" xfId="56" applyFont="1" applyFill="1" applyBorder="1" applyAlignment="1">
      <alignment horizontal="center" vertical="center" wrapText="1"/>
    </xf>
    <xf numFmtId="49" fontId="6" fillId="0" borderId="4" xfId="57" applyFo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49" fontId="6" fillId="2" borderId="3" xfId="56" applyNumberFormat="1" applyFont="1" applyFill="1" applyBorder="1" applyAlignment="1">
      <alignment horizontal="center" vertical="center" wrapText="1"/>
    </xf>
    <xf numFmtId="167" fontId="6" fillId="0" borderId="1" xfId="53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7" fontId="12" fillId="0" borderId="1" xfId="53" applyNumberFormat="1" applyFont="1" applyFill="1" applyBorder="1" applyAlignment="1">
      <alignment horizontal="right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80" zoomScaleNormal="80" workbookViewId="0">
      <selection activeCell="C46" sqref="C46"/>
    </sheetView>
  </sheetViews>
  <sheetFormatPr defaultColWidth="8.85546875" defaultRowHeight="12.75" x14ac:dyDescent="0.2"/>
  <cols>
    <col min="1" max="1" width="24.42578125" style="1" customWidth="1"/>
    <col min="2" max="2" width="57.85546875" style="1" customWidth="1"/>
    <col min="3" max="3" width="16.28515625" style="1" customWidth="1"/>
    <col min="4" max="4" width="16" style="1" customWidth="1"/>
    <col min="5" max="5" width="17.28515625" style="1" customWidth="1"/>
    <col min="6" max="6" width="14.28515625" style="1" customWidth="1"/>
    <col min="7" max="7" width="14.5703125" style="1" customWidth="1"/>
    <col min="8" max="8" width="8.85546875" style="1" customWidth="1"/>
    <col min="9" max="16384" width="8.85546875" style="1"/>
  </cols>
  <sheetData>
    <row r="1" spans="1:7" ht="18.75" customHeight="1" x14ac:dyDescent="0.2">
      <c r="E1" s="8"/>
    </row>
    <row r="3" spans="1:7" ht="33.75" customHeight="1" x14ac:dyDescent="0.2">
      <c r="A3" s="40" t="s">
        <v>92</v>
      </c>
      <c r="B3" s="40"/>
      <c r="C3" s="40"/>
      <c r="D3" s="40"/>
      <c r="E3" s="40"/>
      <c r="F3" s="40"/>
      <c r="G3" s="40"/>
    </row>
    <row r="4" spans="1:7" ht="12.75" customHeight="1" x14ac:dyDescent="0.2">
      <c r="B4" s="7"/>
      <c r="C4" s="7"/>
      <c r="D4" s="7"/>
      <c r="E4" s="7"/>
      <c r="F4" s="7"/>
      <c r="G4" s="9" t="s">
        <v>9</v>
      </c>
    </row>
    <row r="5" spans="1:7" ht="12.75" customHeight="1" x14ac:dyDescent="0.2">
      <c r="A5" s="38" t="s">
        <v>55</v>
      </c>
      <c r="B5" s="41" t="s">
        <v>10</v>
      </c>
      <c r="C5" s="43" t="s">
        <v>20</v>
      </c>
      <c r="D5" s="43" t="s">
        <v>89</v>
      </c>
      <c r="E5" s="36" t="s">
        <v>90</v>
      </c>
      <c r="F5" s="43" t="s">
        <v>22</v>
      </c>
      <c r="G5" s="36" t="s">
        <v>91</v>
      </c>
    </row>
    <row r="6" spans="1:7" ht="45" customHeight="1" x14ac:dyDescent="0.2">
      <c r="A6" s="39"/>
      <c r="B6" s="42"/>
      <c r="C6" s="37"/>
      <c r="D6" s="44"/>
      <c r="E6" s="37"/>
      <c r="F6" s="44"/>
      <c r="G6" s="37"/>
    </row>
    <row r="7" spans="1:7" x14ac:dyDescent="0.2">
      <c r="A7" s="27">
        <v>1</v>
      </c>
      <c r="B7" s="6" t="s">
        <v>0</v>
      </c>
      <c r="C7" s="6" t="s">
        <v>1</v>
      </c>
      <c r="D7" s="34" t="s">
        <v>2</v>
      </c>
      <c r="E7" s="34" t="s">
        <v>3</v>
      </c>
      <c r="F7" s="6" t="s">
        <v>4</v>
      </c>
      <c r="G7" s="6" t="s">
        <v>63</v>
      </c>
    </row>
    <row r="8" spans="1:7" x14ac:dyDescent="0.2">
      <c r="A8" s="20"/>
      <c r="B8" s="21" t="s">
        <v>11</v>
      </c>
      <c r="C8" s="22">
        <f>SUM(C9+C39)</f>
        <v>6651968.7999999998</v>
      </c>
      <c r="D8" s="22">
        <f>SUM(D9+D39)</f>
        <v>2719093.9</v>
      </c>
      <c r="E8" s="22">
        <f>SUM(E9+E39)</f>
        <v>3258455.8</v>
      </c>
      <c r="F8" s="22">
        <f>SUM(E8/C8)*100</f>
        <v>49</v>
      </c>
      <c r="G8" s="22">
        <f>SUM(E8/D8)*100</f>
        <v>119.8</v>
      </c>
    </row>
    <row r="9" spans="1:7" x14ac:dyDescent="0.2">
      <c r="A9" s="23" t="s">
        <v>30</v>
      </c>
      <c r="B9" s="24" t="s">
        <v>12</v>
      </c>
      <c r="C9" s="22">
        <f>SUM(C10+C24)</f>
        <v>1553066.9</v>
      </c>
      <c r="D9" s="22">
        <f>SUM(D10+D24)</f>
        <v>713476.5</v>
      </c>
      <c r="E9" s="22">
        <f>SUM(E10+E24)</f>
        <v>811154.3</v>
      </c>
      <c r="F9" s="22">
        <f t="shared" ref="F9:F45" si="0">SUM(E9/C9)*100</f>
        <v>52.2</v>
      </c>
      <c r="G9" s="22">
        <f t="shared" ref="G9:G45" si="1">SUM(E9/D9)*100</f>
        <v>113.7</v>
      </c>
    </row>
    <row r="10" spans="1:7" x14ac:dyDescent="0.2">
      <c r="A10" s="18"/>
      <c r="B10" s="2" t="s">
        <v>5</v>
      </c>
      <c r="C10" s="10">
        <f>SUM(C11+C12+C13+C18+C22)</f>
        <v>1301751.5</v>
      </c>
      <c r="D10" s="10">
        <f t="shared" ref="D10:E10" si="2">SUM(D11+D12+D13+D18+D22)</f>
        <v>610096.69999999995</v>
      </c>
      <c r="E10" s="10">
        <f t="shared" si="2"/>
        <v>676157</v>
      </c>
      <c r="F10" s="10">
        <f t="shared" si="0"/>
        <v>51.9</v>
      </c>
      <c r="G10" s="10">
        <f t="shared" si="1"/>
        <v>110.8</v>
      </c>
    </row>
    <row r="11" spans="1:7" ht="14.25" customHeight="1" x14ac:dyDescent="0.2">
      <c r="A11" s="19" t="s">
        <v>31</v>
      </c>
      <c r="B11" s="3" t="s">
        <v>13</v>
      </c>
      <c r="C11" s="11">
        <v>999379.1</v>
      </c>
      <c r="D11" s="11">
        <v>457384.2</v>
      </c>
      <c r="E11" s="11">
        <v>540775</v>
      </c>
      <c r="F11" s="12">
        <f t="shared" si="0"/>
        <v>54.1</v>
      </c>
      <c r="G11" s="12">
        <f t="shared" si="1"/>
        <v>118.2</v>
      </c>
    </row>
    <row r="12" spans="1:7" ht="27.75" customHeight="1" x14ac:dyDescent="0.2">
      <c r="A12" s="19" t="s">
        <v>32</v>
      </c>
      <c r="B12" s="3" t="s">
        <v>14</v>
      </c>
      <c r="C12" s="13">
        <v>14784.4</v>
      </c>
      <c r="D12" s="13">
        <v>7397.5</v>
      </c>
      <c r="E12" s="13">
        <v>8590.1</v>
      </c>
      <c r="F12" s="12">
        <f t="shared" si="0"/>
        <v>58.1</v>
      </c>
      <c r="G12" s="12">
        <f t="shared" si="1"/>
        <v>116.1</v>
      </c>
    </row>
    <row r="13" spans="1:7" ht="18" customHeight="1" x14ac:dyDescent="0.2">
      <c r="A13" s="19" t="s">
        <v>33</v>
      </c>
      <c r="B13" s="16" t="s">
        <v>86</v>
      </c>
      <c r="C13" s="17">
        <f>SUM(C14:C17)</f>
        <v>178424</v>
      </c>
      <c r="D13" s="17">
        <f>SUM(D14:D17)</f>
        <v>108900</v>
      </c>
      <c r="E13" s="17">
        <f>SUM(E14:E17)</f>
        <v>93843.6</v>
      </c>
      <c r="F13" s="17">
        <f t="shared" si="0"/>
        <v>52.6</v>
      </c>
      <c r="G13" s="17">
        <f t="shared" si="1"/>
        <v>86.2</v>
      </c>
    </row>
    <row r="14" spans="1:7" ht="26.25" customHeight="1" x14ac:dyDescent="0.2">
      <c r="A14" s="19" t="s">
        <v>34</v>
      </c>
      <c r="B14" s="15" t="s">
        <v>25</v>
      </c>
      <c r="C14" s="12">
        <v>171700</v>
      </c>
      <c r="D14" s="12">
        <v>105000</v>
      </c>
      <c r="E14" s="12">
        <v>92492.4</v>
      </c>
      <c r="F14" s="12">
        <f t="shared" si="0"/>
        <v>53.9</v>
      </c>
      <c r="G14" s="12">
        <f t="shared" si="1"/>
        <v>88.1</v>
      </c>
    </row>
    <row r="15" spans="1:7" ht="19.5" customHeight="1" x14ac:dyDescent="0.2">
      <c r="A15" s="19" t="s">
        <v>35</v>
      </c>
      <c r="B15" s="15" t="s">
        <v>26</v>
      </c>
      <c r="C15" s="12">
        <v>0</v>
      </c>
      <c r="D15" s="12">
        <v>0</v>
      </c>
      <c r="E15" s="12">
        <v>-121</v>
      </c>
      <c r="F15" s="12">
        <v>0</v>
      </c>
      <c r="G15" s="12">
        <v>0</v>
      </c>
    </row>
    <row r="16" spans="1:7" ht="19.5" customHeight="1" x14ac:dyDescent="0.2">
      <c r="A16" s="19" t="s">
        <v>87</v>
      </c>
      <c r="B16" s="15" t="s">
        <v>88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27.75" customHeight="1" x14ac:dyDescent="0.2">
      <c r="A17" s="19" t="s">
        <v>56</v>
      </c>
      <c r="B17" s="15" t="s">
        <v>57</v>
      </c>
      <c r="C17" s="12">
        <v>6724</v>
      </c>
      <c r="D17" s="12">
        <v>3900</v>
      </c>
      <c r="E17" s="12">
        <v>1472.2</v>
      </c>
      <c r="F17" s="12">
        <f t="shared" si="0"/>
        <v>21.9</v>
      </c>
      <c r="G17" s="12">
        <f t="shared" si="1"/>
        <v>37.700000000000003</v>
      </c>
    </row>
    <row r="18" spans="1:7" ht="19.5" customHeight="1" x14ac:dyDescent="0.2">
      <c r="A18" s="19" t="s">
        <v>36</v>
      </c>
      <c r="B18" s="16" t="s">
        <v>85</v>
      </c>
      <c r="C18" s="17">
        <f>SUM(C19:C21)</f>
        <v>100054</v>
      </c>
      <c r="D18" s="17">
        <f>SUM(D19:D21)</f>
        <v>31950</v>
      </c>
      <c r="E18" s="45">
        <f>SUM(E19:E21)</f>
        <v>28073.200000000001</v>
      </c>
      <c r="F18" s="17">
        <f t="shared" si="0"/>
        <v>28.1</v>
      </c>
      <c r="G18" s="17">
        <f t="shared" si="1"/>
        <v>87.9</v>
      </c>
    </row>
    <row r="19" spans="1:7" ht="18.75" customHeight="1" x14ac:dyDescent="0.2">
      <c r="A19" s="19" t="s">
        <v>37</v>
      </c>
      <c r="B19" s="15" t="s">
        <v>27</v>
      </c>
      <c r="C19" s="12">
        <v>29300</v>
      </c>
      <c r="D19" s="12">
        <v>3300</v>
      </c>
      <c r="E19" s="12">
        <v>4077.4</v>
      </c>
      <c r="F19" s="12">
        <f t="shared" si="0"/>
        <v>13.9</v>
      </c>
      <c r="G19" s="12">
        <f t="shared" si="1"/>
        <v>123.6</v>
      </c>
    </row>
    <row r="20" spans="1:7" ht="18" customHeight="1" x14ac:dyDescent="0.2">
      <c r="A20" s="19" t="s">
        <v>58</v>
      </c>
      <c r="B20" s="15" t="s">
        <v>28</v>
      </c>
      <c r="C20" s="12">
        <v>24600</v>
      </c>
      <c r="D20" s="12">
        <v>7300</v>
      </c>
      <c r="E20" s="12">
        <v>8899.4</v>
      </c>
      <c r="F20" s="12">
        <f t="shared" si="0"/>
        <v>36.200000000000003</v>
      </c>
      <c r="G20" s="12">
        <f t="shared" si="1"/>
        <v>121.9</v>
      </c>
    </row>
    <row r="21" spans="1:7" ht="15" customHeight="1" x14ac:dyDescent="0.2">
      <c r="A21" s="19" t="s">
        <v>38</v>
      </c>
      <c r="B21" s="15" t="s">
        <v>29</v>
      </c>
      <c r="C21" s="12">
        <v>46154</v>
      </c>
      <c r="D21" s="12">
        <v>21350</v>
      </c>
      <c r="E21" s="12">
        <v>15096.4</v>
      </c>
      <c r="F21" s="12">
        <f t="shared" si="0"/>
        <v>32.700000000000003</v>
      </c>
      <c r="G21" s="12">
        <f t="shared" si="1"/>
        <v>70.7</v>
      </c>
    </row>
    <row r="22" spans="1:7" ht="15" customHeight="1" x14ac:dyDescent="0.2">
      <c r="A22" s="19" t="s">
        <v>39</v>
      </c>
      <c r="B22" s="3" t="s">
        <v>21</v>
      </c>
      <c r="C22" s="12">
        <v>9110</v>
      </c>
      <c r="D22" s="12">
        <v>4465</v>
      </c>
      <c r="E22" s="12">
        <v>4875.1000000000004</v>
      </c>
      <c r="F22" s="12">
        <f t="shared" si="0"/>
        <v>53.5</v>
      </c>
      <c r="G22" s="12">
        <f t="shared" si="1"/>
        <v>109.2</v>
      </c>
    </row>
    <row r="23" spans="1:7" ht="30" customHeight="1" x14ac:dyDescent="0.2">
      <c r="A23" s="19" t="s">
        <v>64</v>
      </c>
      <c r="B23" s="28" t="s">
        <v>65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2">
      <c r="A24" s="20"/>
      <c r="B24" s="24" t="s">
        <v>6</v>
      </c>
      <c r="C24" s="22">
        <f>SUM(C25+C30+C31+C32+C37+C38)</f>
        <v>251315.4</v>
      </c>
      <c r="D24" s="22">
        <f t="shared" ref="D24:E24" si="3">SUM(D25+D30+D31+D32+D37+D38)</f>
        <v>103379.8</v>
      </c>
      <c r="E24" s="22">
        <f t="shared" si="3"/>
        <v>134997.29999999999</v>
      </c>
      <c r="F24" s="22">
        <f t="shared" si="0"/>
        <v>53.7</v>
      </c>
      <c r="G24" s="22">
        <f t="shared" si="1"/>
        <v>130.6</v>
      </c>
    </row>
    <row r="25" spans="1:7" ht="30" customHeight="1" x14ac:dyDescent="0.2">
      <c r="A25" s="19" t="s">
        <v>40</v>
      </c>
      <c r="B25" s="29" t="s">
        <v>84</v>
      </c>
      <c r="C25" s="12">
        <f>SUM(C26+C27+C28+C29)</f>
        <v>150541.29999999999</v>
      </c>
      <c r="D25" s="12">
        <f t="shared" ref="D25:E25" si="4">SUM(D26+D27+D28+D29)</f>
        <v>52902</v>
      </c>
      <c r="E25" s="12">
        <f t="shared" si="4"/>
        <v>71843.5</v>
      </c>
      <c r="F25" s="12">
        <f t="shared" si="0"/>
        <v>47.7</v>
      </c>
      <c r="G25" s="12">
        <f t="shared" si="1"/>
        <v>135.80000000000001</v>
      </c>
    </row>
    <row r="26" spans="1:7" ht="38.25" customHeight="1" x14ac:dyDescent="0.2">
      <c r="A26" s="30" t="s">
        <v>66</v>
      </c>
      <c r="B26" s="31" t="s">
        <v>70</v>
      </c>
      <c r="C26" s="12">
        <v>8</v>
      </c>
      <c r="D26" s="12">
        <v>0</v>
      </c>
      <c r="E26" s="12">
        <v>0</v>
      </c>
      <c r="F26" s="12">
        <f t="shared" si="0"/>
        <v>0</v>
      </c>
      <c r="G26" s="12">
        <v>0</v>
      </c>
    </row>
    <row r="27" spans="1:7" ht="64.5" customHeight="1" x14ac:dyDescent="0.2">
      <c r="A27" s="30" t="s">
        <v>67</v>
      </c>
      <c r="B27" s="31" t="s">
        <v>71</v>
      </c>
      <c r="C27" s="12">
        <v>132877</v>
      </c>
      <c r="D27" s="12">
        <v>44316</v>
      </c>
      <c r="E27" s="12">
        <v>62056.1</v>
      </c>
      <c r="F27" s="12">
        <f t="shared" si="0"/>
        <v>46.7</v>
      </c>
      <c r="G27" s="12">
        <f t="shared" si="1"/>
        <v>140</v>
      </c>
    </row>
    <row r="28" spans="1:7" ht="27.75" customHeight="1" x14ac:dyDescent="0.2">
      <c r="A28" s="30" t="s">
        <v>68</v>
      </c>
      <c r="B28" s="31" t="s">
        <v>72</v>
      </c>
      <c r="C28" s="12">
        <v>645</v>
      </c>
      <c r="D28" s="12">
        <v>245</v>
      </c>
      <c r="E28" s="35">
        <v>645.1</v>
      </c>
      <c r="F28" s="12">
        <f t="shared" si="0"/>
        <v>100</v>
      </c>
      <c r="G28" s="12">
        <v>0</v>
      </c>
    </row>
    <row r="29" spans="1:7" ht="63" customHeight="1" x14ac:dyDescent="0.2">
      <c r="A29" s="30" t="s">
        <v>69</v>
      </c>
      <c r="B29" s="31" t="s">
        <v>73</v>
      </c>
      <c r="C29" s="12">
        <v>17011.3</v>
      </c>
      <c r="D29" s="12">
        <v>8341</v>
      </c>
      <c r="E29" s="12">
        <v>9142.2999999999993</v>
      </c>
      <c r="F29" s="12">
        <f t="shared" si="0"/>
        <v>53.7</v>
      </c>
      <c r="G29" s="12">
        <f t="shared" si="1"/>
        <v>109.6</v>
      </c>
    </row>
    <row r="30" spans="1:7" ht="21" customHeight="1" x14ac:dyDescent="0.2">
      <c r="A30" s="19" t="s">
        <v>41</v>
      </c>
      <c r="B30" s="3" t="s">
        <v>15</v>
      </c>
      <c r="C30" s="11">
        <v>9906</v>
      </c>
      <c r="D30" s="11">
        <v>4953.2</v>
      </c>
      <c r="E30" s="11">
        <v>5537.8</v>
      </c>
      <c r="F30" s="12">
        <f t="shared" si="0"/>
        <v>55.9</v>
      </c>
      <c r="G30" s="12">
        <f t="shared" si="1"/>
        <v>111.8</v>
      </c>
    </row>
    <row r="31" spans="1:7" ht="21" customHeight="1" x14ac:dyDescent="0.2">
      <c r="A31" s="19" t="s">
        <v>42</v>
      </c>
      <c r="B31" s="3" t="s">
        <v>62</v>
      </c>
      <c r="C31" s="11">
        <v>345.8</v>
      </c>
      <c r="D31" s="11">
        <v>340.8</v>
      </c>
      <c r="E31" s="11">
        <v>2337.5</v>
      </c>
      <c r="F31" s="12">
        <f t="shared" si="0"/>
        <v>676</v>
      </c>
      <c r="G31" s="12">
        <f t="shared" si="1"/>
        <v>685.9</v>
      </c>
    </row>
    <row r="32" spans="1:7" ht="27.75" customHeight="1" x14ac:dyDescent="0.2">
      <c r="A32" s="19" t="s">
        <v>43</v>
      </c>
      <c r="B32" s="16" t="s">
        <v>83</v>
      </c>
      <c r="C32" s="12">
        <f>SUM(C33+C34+C35+C36)</f>
        <v>85217</v>
      </c>
      <c r="D32" s="12">
        <f t="shared" ref="D32:E32" si="5">SUM(D33+D34+D35+D36)</f>
        <v>42539</v>
      </c>
      <c r="E32" s="35">
        <f t="shared" si="5"/>
        <v>51818.2</v>
      </c>
      <c r="F32" s="12">
        <f t="shared" si="0"/>
        <v>60.8</v>
      </c>
      <c r="G32" s="12">
        <f t="shared" si="1"/>
        <v>121.8</v>
      </c>
    </row>
    <row r="33" spans="1:7" ht="24.75" customHeight="1" x14ac:dyDescent="0.2">
      <c r="A33" s="30" t="s">
        <v>74</v>
      </c>
      <c r="B33" s="31" t="s">
        <v>78</v>
      </c>
      <c r="C33" s="12">
        <v>70263</v>
      </c>
      <c r="D33" s="12">
        <v>36363</v>
      </c>
      <c r="E33" s="12">
        <v>43176.3</v>
      </c>
      <c r="F33" s="12">
        <f t="shared" si="0"/>
        <v>61.4</v>
      </c>
      <c r="G33" s="12">
        <f t="shared" si="1"/>
        <v>118.7</v>
      </c>
    </row>
    <row r="34" spans="1:7" ht="64.5" customHeight="1" x14ac:dyDescent="0.2">
      <c r="A34" s="30" t="s">
        <v>75</v>
      </c>
      <c r="B34" s="32" t="s">
        <v>79</v>
      </c>
      <c r="C34" s="12">
        <v>1160</v>
      </c>
      <c r="D34" s="12">
        <v>580</v>
      </c>
      <c r="E34" s="12">
        <v>696</v>
      </c>
      <c r="F34" s="12">
        <f t="shared" si="0"/>
        <v>60</v>
      </c>
      <c r="G34" s="12">
        <f t="shared" si="1"/>
        <v>120</v>
      </c>
    </row>
    <row r="35" spans="1:7" ht="27.75" customHeight="1" x14ac:dyDescent="0.2">
      <c r="A35" s="30" t="s">
        <v>76</v>
      </c>
      <c r="B35" s="32" t="s">
        <v>80</v>
      </c>
      <c r="C35" s="12">
        <v>11546</v>
      </c>
      <c r="D35" s="12">
        <v>3703</v>
      </c>
      <c r="E35" s="12">
        <v>5613.5</v>
      </c>
      <c r="F35" s="12">
        <f t="shared" si="0"/>
        <v>48.6</v>
      </c>
      <c r="G35" s="12">
        <f t="shared" si="1"/>
        <v>151.6</v>
      </c>
    </row>
    <row r="36" spans="1:7" ht="52.5" customHeight="1" x14ac:dyDescent="0.2">
      <c r="A36" s="30" t="s">
        <v>77</v>
      </c>
      <c r="B36" s="33" t="s">
        <v>81</v>
      </c>
      <c r="C36" s="12">
        <v>2248</v>
      </c>
      <c r="D36" s="12">
        <v>1893</v>
      </c>
      <c r="E36" s="12">
        <v>2332.4</v>
      </c>
      <c r="F36" s="12">
        <f t="shared" si="0"/>
        <v>103.8</v>
      </c>
      <c r="G36" s="12">
        <f t="shared" si="1"/>
        <v>123.2</v>
      </c>
    </row>
    <row r="37" spans="1:7" ht="18.75" customHeight="1" x14ac:dyDescent="0.2">
      <c r="A37" s="19" t="s">
        <v>44</v>
      </c>
      <c r="B37" s="3" t="s">
        <v>16</v>
      </c>
      <c r="C37" s="12">
        <v>5305.3</v>
      </c>
      <c r="D37" s="12">
        <v>2644.8</v>
      </c>
      <c r="E37" s="12">
        <v>3447.3</v>
      </c>
      <c r="F37" s="12">
        <f t="shared" si="0"/>
        <v>65</v>
      </c>
      <c r="G37" s="12">
        <f t="shared" si="1"/>
        <v>130.30000000000001</v>
      </c>
    </row>
    <row r="38" spans="1:7" ht="15.75" customHeight="1" x14ac:dyDescent="0.2">
      <c r="A38" s="19" t="s">
        <v>45</v>
      </c>
      <c r="B38" s="3" t="s">
        <v>17</v>
      </c>
      <c r="C38" s="12">
        <v>0</v>
      </c>
      <c r="D38" s="12">
        <v>0</v>
      </c>
      <c r="E38" s="12">
        <v>13</v>
      </c>
      <c r="F38" s="12">
        <v>0</v>
      </c>
      <c r="G38" s="12">
        <v>0</v>
      </c>
    </row>
    <row r="39" spans="1:7" ht="15" customHeight="1" x14ac:dyDescent="0.2">
      <c r="A39" s="23" t="s">
        <v>46</v>
      </c>
      <c r="B39" s="25" t="s">
        <v>7</v>
      </c>
      <c r="C39" s="22">
        <f>SUM(C40+C46+C47+C48)</f>
        <v>5098901.9000000004</v>
      </c>
      <c r="D39" s="22">
        <f>SUM(D40+D46+D47+D48)</f>
        <v>2005617.4</v>
      </c>
      <c r="E39" s="22">
        <f>SUM(E40+E46+E47+E48)</f>
        <v>2447301.5</v>
      </c>
      <c r="F39" s="22">
        <f t="shared" si="0"/>
        <v>48</v>
      </c>
      <c r="G39" s="22">
        <f t="shared" si="1"/>
        <v>122</v>
      </c>
    </row>
    <row r="40" spans="1:7" ht="27.75" customHeight="1" x14ac:dyDescent="0.2">
      <c r="A40" s="19" t="s">
        <v>47</v>
      </c>
      <c r="B40" s="4" t="s">
        <v>18</v>
      </c>
      <c r="C40" s="12">
        <f>SUM(C42+C43+C44+C45)</f>
        <v>5098151.7</v>
      </c>
      <c r="D40" s="12">
        <f>SUM(D42+D43+D44+D45)</f>
        <v>2004867.2</v>
      </c>
      <c r="E40" s="12">
        <f>SUM(E42+E43+E44+E45)</f>
        <v>2448563.1</v>
      </c>
      <c r="F40" s="12">
        <f t="shared" si="0"/>
        <v>48</v>
      </c>
      <c r="G40" s="12">
        <f t="shared" si="1"/>
        <v>122.1</v>
      </c>
    </row>
    <row r="41" spans="1:7" x14ac:dyDescent="0.2">
      <c r="A41" s="4"/>
      <c r="B41" s="3" t="s">
        <v>82</v>
      </c>
      <c r="C41" s="12"/>
      <c r="D41" s="12"/>
      <c r="E41" s="12"/>
      <c r="F41" s="12"/>
      <c r="G41" s="12"/>
    </row>
    <row r="42" spans="1:7" ht="12.75" customHeight="1" x14ac:dyDescent="0.2">
      <c r="A42" s="19" t="s">
        <v>49</v>
      </c>
      <c r="B42" s="26" t="s">
        <v>59</v>
      </c>
      <c r="C42" s="12">
        <v>706354.8</v>
      </c>
      <c r="D42" s="12">
        <v>348087.5</v>
      </c>
      <c r="E42" s="12">
        <v>413223.6</v>
      </c>
      <c r="F42" s="12">
        <f t="shared" si="0"/>
        <v>58.5</v>
      </c>
      <c r="G42" s="12">
        <f t="shared" si="1"/>
        <v>118.7</v>
      </c>
    </row>
    <row r="43" spans="1:7" ht="12.75" customHeight="1" x14ac:dyDescent="0.2">
      <c r="A43" s="19" t="s">
        <v>50</v>
      </c>
      <c r="B43" s="26" t="s">
        <v>60</v>
      </c>
      <c r="C43" s="12">
        <v>2046688.2</v>
      </c>
      <c r="D43" s="12">
        <v>384930.5</v>
      </c>
      <c r="E43" s="12">
        <v>828576.5</v>
      </c>
      <c r="F43" s="12">
        <f t="shared" si="0"/>
        <v>40.5</v>
      </c>
      <c r="G43" s="12">
        <f t="shared" si="1"/>
        <v>215.3</v>
      </c>
    </row>
    <row r="44" spans="1:7" ht="12.75" customHeight="1" x14ac:dyDescent="0.2">
      <c r="A44" s="19" t="s">
        <v>51</v>
      </c>
      <c r="B44" s="26" t="s">
        <v>61</v>
      </c>
      <c r="C44" s="12">
        <v>2277606.7000000002</v>
      </c>
      <c r="D44" s="12">
        <v>1231324.6000000001</v>
      </c>
      <c r="E44" s="12">
        <v>1167597.8</v>
      </c>
      <c r="F44" s="12">
        <f t="shared" si="0"/>
        <v>51.3</v>
      </c>
      <c r="G44" s="12">
        <f t="shared" si="1"/>
        <v>94.8</v>
      </c>
    </row>
    <row r="45" spans="1:7" ht="12.75" customHeight="1" x14ac:dyDescent="0.2">
      <c r="A45" s="19" t="s">
        <v>52</v>
      </c>
      <c r="B45" s="5" t="s">
        <v>8</v>
      </c>
      <c r="C45" s="12">
        <v>67502</v>
      </c>
      <c r="D45" s="12">
        <v>40524.6</v>
      </c>
      <c r="E45" s="12">
        <v>39165.199999999997</v>
      </c>
      <c r="F45" s="12">
        <f t="shared" si="0"/>
        <v>58</v>
      </c>
      <c r="G45" s="12">
        <f t="shared" si="1"/>
        <v>96.6</v>
      </c>
    </row>
    <row r="46" spans="1:7" ht="27.75" customHeight="1" x14ac:dyDescent="0.2">
      <c r="A46" s="19" t="s">
        <v>48</v>
      </c>
      <c r="B46" s="14" t="s">
        <v>23</v>
      </c>
      <c r="C46" s="12">
        <v>750.2</v>
      </c>
      <c r="D46" s="12">
        <v>750.2</v>
      </c>
      <c r="E46" s="12">
        <v>750.2</v>
      </c>
      <c r="F46" s="12">
        <f t="shared" ref="F46:F47" si="6">SUM(E46/C46)*100</f>
        <v>100</v>
      </c>
      <c r="G46" s="12">
        <f t="shared" ref="G46:G47" si="7">SUM(E46/D46)*100</f>
        <v>100</v>
      </c>
    </row>
    <row r="47" spans="1:7" ht="33" customHeight="1" x14ac:dyDescent="0.2">
      <c r="A47" s="19" t="s">
        <v>53</v>
      </c>
      <c r="B47" s="14" t="s">
        <v>24</v>
      </c>
      <c r="C47" s="12">
        <v>0</v>
      </c>
      <c r="D47" s="12">
        <v>0</v>
      </c>
      <c r="E47" s="12">
        <v>100</v>
      </c>
      <c r="F47" s="12">
        <v>0</v>
      </c>
      <c r="G47" s="12">
        <v>0</v>
      </c>
    </row>
    <row r="48" spans="1:7" ht="30" customHeight="1" x14ac:dyDescent="0.2">
      <c r="A48" s="19" t="s">
        <v>54</v>
      </c>
      <c r="B48" s="4" t="s">
        <v>19</v>
      </c>
      <c r="C48" s="12">
        <v>0</v>
      </c>
      <c r="D48" s="12">
        <v>0</v>
      </c>
      <c r="E48" s="12">
        <v>-2111.8000000000002</v>
      </c>
      <c r="F48" s="12">
        <v>0</v>
      </c>
      <c r="G48" s="12">
        <v>0</v>
      </c>
    </row>
    <row r="50" spans="6:6" x14ac:dyDescent="0.2">
      <c r="F50" s="8"/>
    </row>
  </sheetData>
  <mergeCells count="8">
    <mergeCell ref="G5:G6"/>
    <mergeCell ref="A5:A6"/>
    <mergeCell ref="A3:G3"/>
    <mergeCell ref="B5:B6"/>
    <mergeCell ref="C5:C6"/>
    <mergeCell ref="D5:D6"/>
    <mergeCell ref="E5:E6"/>
    <mergeCell ref="F5:F6"/>
  </mergeCells>
  <pageMargins left="0.39370078740157483" right="0.11811023622047245" top="0.35433070866141736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Ковба Ольга Викторовна</cp:lastModifiedBy>
  <cp:lastPrinted>2023-07-11T04:41:58Z</cp:lastPrinted>
  <dcterms:created xsi:type="dcterms:W3CDTF">1999-06-18T11:49:53Z</dcterms:created>
  <dcterms:modified xsi:type="dcterms:W3CDTF">2023-07-11T04:42:26Z</dcterms:modified>
</cp:coreProperties>
</file>