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ОТДЕЛ  ДОХОДОВ\ИСПОЛНЕНИЕ\исполнение 2025 год\2. исполнение за полугодие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fullPrecision="0" calcOnSave="0"/>
</workbook>
</file>

<file path=xl/calcChain.xml><?xml version="1.0" encoding="utf-8"?>
<calcChain xmlns="http://schemas.openxmlformats.org/spreadsheetml/2006/main">
  <c r="C33" i="31" l="1"/>
  <c r="D25" i="31" l="1"/>
  <c r="C25" i="31"/>
  <c r="D41" i="31" l="1"/>
  <c r="D40" i="31" s="1"/>
  <c r="D33" i="31"/>
  <c r="D24" i="31" s="1"/>
  <c r="D18" i="31"/>
  <c r="D13" i="31"/>
  <c r="D10" i="31" l="1"/>
  <c r="D9" i="31" s="1"/>
  <c r="D8" i="31" s="1"/>
  <c r="E50" i="31" l="1"/>
  <c r="E46" i="31"/>
  <c r="E45" i="31"/>
  <c r="E44" i="31"/>
  <c r="E43" i="31"/>
  <c r="E39" i="31"/>
  <c r="E38" i="31"/>
  <c r="E37" i="31"/>
  <c r="E36" i="31"/>
  <c r="E35" i="31"/>
  <c r="E34" i="31"/>
  <c r="E32" i="31"/>
  <c r="E31" i="31"/>
  <c r="E30" i="31"/>
  <c r="E27" i="31"/>
  <c r="E22" i="31"/>
  <c r="E21" i="31"/>
  <c r="E20" i="31"/>
  <c r="E19" i="31"/>
  <c r="E17" i="31"/>
  <c r="E15" i="31"/>
  <c r="E14" i="31"/>
  <c r="E12" i="31"/>
  <c r="E11" i="31"/>
  <c r="C41" i="31" l="1"/>
  <c r="C18" i="31"/>
  <c r="E18" i="31" s="1"/>
  <c r="C13" i="31"/>
  <c r="E33" i="31" l="1"/>
  <c r="C24" i="31"/>
  <c r="E24" i="31" s="1"/>
  <c r="E41" i="31"/>
  <c r="C40" i="31"/>
  <c r="E40" i="31" s="1"/>
  <c r="E25" i="31"/>
  <c r="C10" i="31"/>
  <c r="E10" i="31" s="1"/>
  <c r="E13" i="31"/>
  <c r="C9" i="31" l="1"/>
  <c r="E9" i="31" s="1"/>
  <c r="C8" i="31" l="1"/>
  <c r="E8" i="31" s="1"/>
</calcChain>
</file>

<file path=xl/sharedStrings.xml><?xml version="1.0" encoding="utf-8"?>
<sst xmlns="http://schemas.openxmlformats.org/spreadsheetml/2006/main" count="93" uniqueCount="93">
  <si>
    <t>2</t>
  </si>
  <si>
    <t>3</t>
  </si>
  <si>
    <t>4</t>
  </si>
  <si>
    <t>5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</si>
  <si>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</si>
  <si>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</si>
  <si>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</si>
  <si>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</si>
  <si>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</si>
  <si>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</si>
  <si>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</si>
  <si>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</si>
  <si>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</si>
  <si>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</si>
  <si>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</si>
  <si>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</si>
  <si>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</si>
  <si>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</si>
  <si>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Государственная пошлина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</si>
  <si>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</si>
  <si>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</si>
  <si>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</si>
  <si>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</si>
  <si>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</si>
  <si>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</si>
  <si>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</si>
  <si>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</si>
  <si>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</si>
  <si>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</si>
  <si>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</si>
  <si>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</si>
  <si>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</si>
  <si>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</si>
  <si>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</si>
  <si>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</si>
  <si>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</si>
  <si>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</si>
  <si>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</si>
  <si>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</si>
  <si>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</si>
  <si>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</si>
  <si>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</si>
  <si>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</si>
  <si>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</si>
  <si>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</si>
  <si>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</si>
  <si>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</si>
  <si>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</si>
  <si>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</si>
  <si>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</si>
  <si>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</si>
  <si>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</si>
  <si>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</si>
  <si>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</si>
  <si>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</si>
  <si>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</si>
  <si>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</si>
  <si>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</si>
  <si>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</si>
  <si>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</si>
  <si>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</si>
  <si>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</si>
  <si>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</si>
  <si>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</si>
  <si>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</si>
  <si>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</si>
  <si>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</si>
  <si>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</si>
  <si>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</si>
  <si>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</si>
  <si>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</si>
  <si>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</si>
  <si>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</si>
  <si>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</si>
  <si>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</si>
  <si>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</si>
  <si>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</si>
  <si>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</si>
  <si>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</si>
  <si>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</si>
  <si>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</si>
  <si>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</si>
  <si>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</si>
  <si>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</si>
  <si>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Темп роста (снижения), 
%</t>
  </si>
  <si>
    <t>Доходы бюджетов городских округов от возврата бюджетными учреждениями остатков субсидий прошлых лет</t>
  </si>
  <si>
    <t>000 2 18 04010 04 0000 150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</si>
  <si>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</si>
  <si>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</si>
  <si>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</si>
  <si>
    <t xml:space="preserve">Сведения о поступлении доходов в бюджет городского округа Мегион ХМАО-Югры по видам доходов за полугодие 2025 года  в сравнении с соответствующим периодом прошлого года </t>
  </si>
  <si>
    <t>Исполнение за полугодие 2025 года</t>
  </si>
  <si>
    <t>Исполнение за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</si>
</sst>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6" fontId="4" fillId="0" borderId="0" applyFont="0" applyFill="0" applyBorder="0" applyAlignment="0" applyProtection="0"/>
  </cellStyleXfs>
  <cellXfs count="46">
    <xf numFmtId="0" fontId="0" fillId="0" borderId="0" xfId="0"/>
    <xf numFmtId="0" fontId="6" fillId="2" borderId="0" xfId="56" applyFont="1" applyFill="1">
      <alignment wrapText="1"/>
    </xf>
    <xf numFmtId="0" fontId="10" fillId="2" borderId="5" xfId="0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7" fillId="3" borderId="3" xfId="56" applyNumberFormat="1" applyFont="1" applyFill="1" applyBorder="1" applyAlignment="1">
      <alignment horizontal="left" vertical="center" wrapText="1"/>
    </xf>
    <xf numFmtId="0" fontId="6" fillId="2" borderId="0" xfId="56" applyFont="1" applyFill="1" applyAlignment="1">
      <alignment vertical="center" wrapText="1"/>
    </xf>
    <xf numFmtId="0" fontId="6" fillId="2" borderId="1" xfId="56" applyFont="1" applyFill="1" applyBorder="1" applyAlignment="1">
      <alignment vertical="center" wrapText="1"/>
    </xf>
    <xf numFmtId="0" fontId="6" fillId="2" borderId="0" xfId="56" applyFont="1" applyFill="1" applyAlignment="1">
      <alignment horizontal="center" vertical="center" wrapText="1"/>
    </xf>
    <xf numFmtId="0" fontId="6" fillId="3" borderId="1" xfId="56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165" fontId="6" fillId="2" borderId="0" xfId="56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3" borderId="1" xfId="56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horizontal="left" vertical="center" wrapText="1"/>
    </xf>
    <xf numFmtId="0" fontId="6" fillId="2" borderId="1" xfId="56" applyFont="1" applyFill="1" applyBorder="1" applyAlignment="1">
      <alignment horizontal="left" vertical="center" wrapText="1"/>
    </xf>
    <xf numFmtId="0" fontId="12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3" borderId="1" xfId="56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right" vertical="center" wrapText="1"/>
    </xf>
    <xf numFmtId="49" fontId="6" fillId="0" borderId="3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167" fontId="7" fillId="2" borderId="1" xfId="53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167" fontId="12" fillId="2" borderId="1" xfId="53" applyNumberFormat="1" applyFont="1" applyFill="1" applyBorder="1" applyAlignment="1">
      <alignment horizontal="center" vertical="center" wrapText="1"/>
    </xf>
    <xf numFmtId="167" fontId="6" fillId="2" borderId="1" xfId="53" applyNumberFormat="1" applyFont="1" applyFill="1" applyBorder="1" applyAlignment="1">
      <alignment horizontal="center" vertical="center" wrapText="1"/>
    </xf>
    <xf numFmtId="167" fontId="6" fillId="2" borderId="1" xfId="58" applyNumberFormat="1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6" fillId="2" borderId="2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10" zoomScale="85" zoomScaleNormal="85" workbookViewId="0">
      <selection activeCell="C31" sqref="C31"/>
    </sheetView>
  </sheetViews>
  <sheetFormatPr defaultColWidth="8.85546875" defaultRowHeight="12.75" x14ac:dyDescent="0.2"/>
  <cols>
    <col min="1" max="1" width="24.42578125" style="8" customWidth="1"/>
    <col min="2" max="2" width="65.42578125" style="6" customWidth="1"/>
    <col min="3" max="3" width="16.28515625" style="8" customWidth="1"/>
    <col min="4" max="4" width="16" style="8" customWidth="1"/>
    <col min="5" max="5" width="17.28515625" style="8" customWidth="1"/>
    <col min="6" max="6" width="8.85546875" style="1" customWidth="1"/>
    <col min="7" max="16384" width="8.85546875" style="1"/>
  </cols>
  <sheetData>
    <row r="1" spans="1:5" ht="18.75" customHeight="1" x14ac:dyDescent="0.2">
      <c r="E1" s="13"/>
    </row>
    <row r="3" spans="1:5" ht="33.75" customHeight="1" x14ac:dyDescent="0.2">
      <c r="A3" s="39" t="s">
        <v>90</v>
      </c>
      <c r="B3" s="39"/>
      <c r="C3" s="39"/>
      <c r="D3" s="39"/>
      <c r="E3" s="39"/>
    </row>
    <row r="4" spans="1:5" ht="12.75" customHeight="1" x14ac:dyDescent="0.2">
      <c r="B4" s="2"/>
      <c r="C4" s="2"/>
      <c r="D4" s="2"/>
      <c r="E4" s="14" t="s">
        <v>8</v>
      </c>
    </row>
    <row r="5" spans="1:5" ht="12.75" customHeight="1" x14ac:dyDescent="0.2">
      <c r="A5" s="37" t="s">
        <v>50</v>
      </c>
      <c r="B5" s="40" t="s">
        <v>9</v>
      </c>
      <c r="C5" s="42" t="s">
        <v>91</v>
      </c>
      <c r="D5" s="44" t="s">
        <v>92</v>
      </c>
      <c r="E5" s="44" t="s">
        <v>84</v>
      </c>
    </row>
    <row r="6" spans="1:5" ht="45" customHeight="1" x14ac:dyDescent="0.2">
      <c r="A6" s="38"/>
      <c r="B6" s="41"/>
      <c r="C6" s="43"/>
      <c r="D6" s="45"/>
      <c r="E6" s="45"/>
    </row>
    <row r="7" spans="1:5" x14ac:dyDescent="0.2">
      <c r="A7" s="3">
        <v>1</v>
      </c>
      <c r="B7" s="4" t="s">
        <v>0</v>
      </c>
      <c r="C7" s="28" t="s">
        <v>1</v>
      </c>
      <c r="D7" s="27" t="s">
        <v>2</v>
      </c>
      <c r="E7" s="27" t="s">
        <v>3</v>
      </c>
    </row>
    <row r="8" spans="1:5" x14ac:dyDescent="0.2">
      <c r="A8" s="9"/>
      <c r="B8" s="5" t="s">
        <v>10</v>
      </c>
      <c r="C8" s="29">
        <f>SUM(C9+C40)</f>
        <v>3688635.9</v>
      </c>
      <c r="D8" s="29">
        <f>SUM(D9+D40)</f>
        <v>3215365.6</v>
      </c>
      <c r="E8" s="29">
        <f>C8/D8*100</f>
        <v>114.7</v>
      </c>
    </row>
    <row r="9" spans="1:5" x14ac:dyDescent="0.2">
      <c r="A9" s="10" t="s">
        <v>26</v>
      </c>
      <c r="B9" s="15" t="s">
        <v>11</v>
      </c>
      <c r="C9" s="29">
        <f>SUM(C10+C24)</f>
        <v>1180789.3999999999</v>
      </c>
      <c r="D9" s="29">
        <f>SUM(D10+D24)</f>
        <v>1009298</v>
      </c>
      <c r="E9" s="29">
        <f>C9/D9*100</f>
        <v>117</v>
      </c>
    </row>
    <row r="10" spans="1:5" x14ac:dyDescent="0.2">
      <c r="A10" s="3"/>
      <c r="B10" s="16" t="s">
        <v>4</v>
      </c>
      <c r="C10" s="29">
        <f t="shared" ref="C10:D10" si="0">SUM(C11+C12+C13+C18+C22)</f>
        <v>991151.5</v>
      </c>
      <c r="D10" s="29">
        <f t="shared" si="0"/>
        <v>844144.8</v>
      </c>
      <c r="E10" s="29">
        <f>C10/D10*100</f>
        <v>117.4</v>
      </c>
    </row>
    <row r="11" spans="1:5" ht="14.25" customHeight="1" x14ac:dyDescent="0.2">
      <c r="A11" s="11" t="s">
        <v>27</v>
      </c>
      <c r="B11" s="17" t="s">
        <v>12</v>
      </c>
      <c r="C11" s="30">
        <v>776507.5</v>
      </c>
      <c r="D11" s="30">
        <v>654132.30000000005</v>
      </c>
      <c r="E11" s="32">
        <f>C11/D11*100</f>
        <v>118.7</v>
      </c>
    </row>
    <row r="12" spans="1:5" ht="27.75" customHeight="1" x14ac:dyDescent="0.2">
      <c r="A12" s="11" t="s">
        <v>28</v>
      </c>
      <c r="B12" s="17" t="s">
        <v>13</v>
      </c>
      <c r="C12" s="30">
        <v>8625.7999999999993</v>
      </c>
      <c r="D12" s="30">
        <v>9223.2999999999993</v>
      </c>
      <c r="E12" s="32">
        <f t="shared" ref="E12:E50" si="1">C12/D12*100</f>
        <v>93.5</v>
      </c>
    </row>
    <row r="13" spans="1:5" ht="18" customHeight="1" x14ac:dyDescent="0.2">
      <c r="A13" s="11" t="s">
        <v>29</v>
      </c>
      <c r="B13" s="18" t="s">
        <v>79</v>
      </c>
      <c r="C13" s="31">
        <f>SUM(C14:C17)</f>
        <v>161327.70000000001</v>
      </c>
      <c r="D13" s="31">
        <f>SUM(D14:D17)</f>
        <v>144113.9</v>
      </c>
      <c r="E13" s="32">
        <f t="shared" si="1"/>
        <v>111.9</v>
      </c>
    </row>
    <row r="14" spans="1:5" ht="26.25" customHeight="1" x14ac:dyDescent="0.2">
      <c r="A14" s="11" t="s">
        <v>30</v>
      </c>
      <c r="B14" s="19" t="s">
        <v>21</v>
      </c>
      <c r="C14" s="30">
        <v>155501.9</v>
      </c>
      <c r="D14" s="30">
        <v>137512.29999999999</v>
      </c>
      <c r="E14" s="32">
        <f t="shared" si="1"/>
        <v>113.1</v>
      </c>
    </row>
    <row r="15" spans="1:5" ht="19.5" customHeight="1" x14ac:dyDescent="0.2">
      <c r="A15" s="11" t="s">
        <v>31</v>
      </c>
      <c r="B15" s="19" t="s">
        <v>22</v>
      </c>
      <c r="C15" s="30">
        <v>58</v>
      </c>
      <c r="D15" s="30">
        <v>33.1</v>
      </c>
      <c r="E15" s="32">
        <f t="shared" si="1"/>
        <v>175.2</v>
      </c>
    </row>
    <row r="16" spans="1:5" ht="19.5" customHeight="1" x14ac:dyDescent="0.2">
      <c r="A16" s="11" t="s">
        <v>80</v>
      </c>
      <c r="B16" s="19" t="s">
        <v>81</v>
      </c>
      <c r="C16" s="30">
        <v>41.5</v>
      </c>
      <c r="D16" s="30">
        <v>0</v>
      </c>
      <c r="E16" s="32">
        <v>0</v>
      </c>
    </row>
    <row r="17" spans="1:5" ht="23.25" customHeight="1" x14ac:dyDescent="0.2">
      <c r="A17" s="11" t="s">
        <v>51</v>
      </c>
      <c r="B17" s="19" t="s">
        <v>52</v>
      </c>
      <c r="C17" s="30">
        <v>5726.3</v>
      </c>
      <c r="D17" s="30">
        <v>6568.5</v>
      </c>
      <c r="E17" s="32">
        <f t="shared" si="1"/>
        <v>87.2</v>
      </c>
    </row>
    <row r="18" spans="1:5" ht="19.5" customHeight="1" x14ac:dyDescent="0.2">
      <c r="A18" s="11" t="s">
        <v>32</v>
      </c>
      <c r="B18" s="18" t="s">
        <v>78</v>
      </c>
      <c r="C18" s="31">
        <f>SUM(C19:C21)</f>
        <v>26954.3</v>
      </c>
      <c r="D18" s="31">
        <f>SUM(D19:D21)</f>
        <v>30915.7</v>
      </c>
      <c r="E18" s="32">
        <f t="shared" si="1"/>
        <v>87.2</v>
      </c>
    </row>
    <row r="19" spans="1:5" ht="18.75" customHeight="1" x14ac:dyDescent="0.2">
      <c r="A19" s="11" t="s">
        <v>33</v>
      </c>
      <c r="B19" s="19" t="s">
        <v>23</v>
      </c>
      <c r="C19" s="30">
        <v>4709.7</v>
      </c>
      <c r="D19" s="30">
        <v>8461</v>
      </c>
      <c r="E19" s="32">
        <f t="shared" si="1"/>
        <v>55.7</v>
      </c>
    </row>
    <row r="20" spans="1:5" ht="18" customHeight="1" x14ac:dyDescent="0.2">
      <c r="A20" s="11" t="s">
        <v>53</v>
      </c>
      <c r="B20" s="19" t="s">
        <v>24</v>
      </c>
      <c r="C20" s="30">
        <v>9172.2999999999993</v>
      </c>
      <c r="D20" s="30">
        <v>9638.5</v>
      </c>
      <c r="E20" s="32">
        <f t="shared" si="1"/>
        <v>95.2</v>
      </c>
    </row>
    <row r="21" spans="1:5" ht="15" customHeight="1" x14ac:dyDescent="0.2">
      <c r="A21" s="11" t="s">
        <v>34</v>
      </c>
      <c r="B21" s="19" t="s">
        <v>25</v>
      </c>
      <c r="C21" s="30">
        <v>13072.3</v>
      </c>
      <c r="D21" s="30">
        <v>12816.2</v>
      </c>
      <c r="E21" s="32">
        <f t="shared" si="1"/>
        <v>102</v>
      </c>
    </row>
    <row r="22" spans="1:5" ht="15" customHeight="1" x14ac:dyDescent="0.2">
      <c r="A22" s="11" t="s">
        <v>35</v>
      </c>
      <c r="B22" s="17" t="s">
        <v>18</v>
      </c>
      <c r="C22" s="30">
        <v>17736.2</v>
      </c>
      <c r="D22" s="30">
        <v>5759.6</v>
      </c>
      <c r="E22" s="32">
        <f t="shared" si="1"/>
        <v>307.89999999999998</v>
      </c>
    </row>
    <row r="23" spans="1:5" ht="27" customHeight="1" x14ac:dyDescent="0.2">
      <c r="A23" s="11" t="s">
        <v>58</v>
      </c>
      <c r="B23" s="20" t="s">
        <v>59</v>
      </c>
      <c r="C23" s="32">
        <v>0</v>
      </c>
      <c r="D23" s="32">
        <v>0</v>
      </c>
      <c r="E23" s="32">
        <v>0</v>
      </c>
    </row>
    <row r="24" spans="1:5" x14ac:dyDescent="0.2">
      <c r="A24" s="3"/>
      <c r="B24" s="16" t="s">
        <v>5</v>
      </c>
      <c r="C24" s="29">
        <f>SUM(C25+C31+C32+C33+C38+C39)</f>
        <v>189637.9</v>
      </c>
      <c r="D24" s="29">
        <f t="shared" ref="D24" si="2">SUM(D25+D31+D32+D33+D38+D39)</f>
        <v>165153.20000000001</v>
      </c>
      <c r="E24" s="29">
        <f t="shared" si="1"/>
        <v>114.8</v>
      </c>
    </row>
    <row r="25" spans="1:5" ht="30" customHeight="1" x14ac:dyDescent="0.2">
      <c r="A25" s="11" t="s">
        <v>36</v>
      </c>
      <c r="B25" s="21" t="s">
        <v>77</v>
      </c>
      <c r="C25" s="32">
        <f>SUM(C26+C27+C28+C29+C30)</f>
        <v>96733.3</v>
      </c>
      <c r="D25" s="32">
        <f>SUM(D26+D27+D28+D29+D30)</f>
        <v>80309.5</v>
      </c>
      <c r="E25" s="32">
        <f t="shared" si="1"/>
        <v>120.5</v>
      </c>
    </row>
    <row r="26" spans="1:5" ht="38.25" hidden="1" customHeight="1" x14ac:dyDescent="0.2">
      <c r="A26" s="12" t="s">
        <v>60</v>
      </c>
      <c r="B26" s="22" t="s">
        <v>64</v>
      </c>
      <c r="C26" s="32">
        <v>0</v>
      </c>
      <c r="D26" s="32">
        <v>0</v>
      </c>
      <c r="E26" s="32">
        <v>0</v>
      </c>
    </row>
    <row r="27" spans="1:5" ht="64.5" customHeight="1" x14ac:dyDescent="0.2">
      <c r="A27" s="12" t="s">
        <v>61</v>
      </c>
      <c r="B27" s="22" t="s">
        <v>65</v>
      </c>
      <c r="C27" s="32">
        <v>86922.5</v>
      </c>
      <c r="D27" s="32">
        <v>71557.100000000006</v>
      </c>
      <c r="E27" s="32">
        <f t="shared" si="1"/>
        <v>121.5</v>
      </c>
    </row>
    <row r="28" spans="1:5" ht="30" customHeight="1" x14ac:dyDescent="0.2">
      <c r="A28" s="12" t="s">
        <v>87</v>
      </c>
      <c r="B28" s="35" t="s">
        <v>88</v>
      </c>
      <c r="C28" s="32">
        <v>4.5999999999999996</v>
      </c>
      <c r="D28" s="32">
        <v>0.3</v>
      </c>
      <c r="E28" s="32">
        <v>0</v>
      </c>
    </row>
    <row r="29" spans="1:5" hidden="1" x14ac:dyDescent="0.2">
      <c r="A29" s="12" t="s">
        <v>62</v>
      </c>
      <c r="B29" s="22" t="s">
        <v>66</v>
      </c>
      <c r="C29" s="32">
        <v>0</v>
      </c>
      <c r="D29" s="32">
        <v>0</v>
      </c>
      <c r="E29" s="32">
        <v>0</v>
      </c>
    </row>
    <row r="30" spans="1:5" ht="56.25" customHeight="1" x14ac:dyDescent="0.2">
      <c r="A30" s="12" t="s">
        <v>63</v>
      </c>
      <c r="B30" s="35" t="s">
        <v>67</v>
      </c>
      <c r="C30" s="32">
        <v>9806.2000000000007</v>
      </c>
      <c r="D30" s="32">
        <v>8752.1</v>
      </c>
      <c r="E30" s="32">
        <f t="shared" si="1"/>
        <v>112</v>
      </c>
    </row>
    <row r="31" spans="1:5" ht="21" customHeight="1" x14ac:dyDescent="0.2">
      <c r="A31" s="11" t="s">
        <v>37</v>
      </c>
      <c r="B31" s="17" t="s">
        <v>14</v>
      </c>
      <c r="C31" s="33">
        <v>15674.1</v>
      </c>
      <c r="D31" s="33">
        <v>12139.9</v>
      </c>
      <c r="E31" s="32">
        <f t="shared" si="1"/>
        <v>129.1</v>
      </c>
    </row>
    <row r="32" spans="1:5" ht="21" customHeight="1" x14ac:dyDescent="0.2">
      <c r="A32" s="11" t="s">
        <v>38</v>
      </c>
      <c r="B32" s="17" t="s">
        <v>57</v>
      </c>
      <c r="C32" s="33">
        <v>6201.9</v>
      </c>
      <c r="D32" s="33">
        <v>3917.6</v>
      </c>
      <c r="E32" s="32">
        <f t="shared" si="1"/>
        <v>158.30000000000001</v>
      </c>
    </row>
    <row r="33" spans="1:5" ht="27.75" customHeight="1" x14ac:dyDescent="0.2">
      <c r="A33" s="11" t="s">
        <v>39</v>
      </c>
      <c r="B33" s="18" t="s">
        <v>76</v>
      </c>
      <c r="C33" s="32">
        <f t="shared" ref="C33:D33" si="3">SUM(C34+C35+C36+C37)</f>
        <v>67224.800000000003</v>
      </c>
      <c r="D33" s="32">
        <f t="shared" si="3"/>
        <v>64574</v>
      </c>
      <c r="E33" s="32">
        <f t="shared" si="1"/>
        <v>104.1</v>
      </c>
    </row>
    <row r="34" spans="1:5" ht="24.75" customHeight="1" x14ac:dyDescent="0.2">
      <c r="A34" s="12" t="s">
        <v>68</v>
      </c>
      <c r="B34" s="22" t="s">
        <v>89</v>
      </c>
      <c r="C34" s="34">
        <v>63928.7</v>
      </c>
      <c r="D34" s="34">
        <v>56714.7</v>
      </c>
      <c r="E34" s="32">
        <f t="shared" si="1"/>
        <v>112.7</v>
      </c>
    </row>
    <row r="35" spans="1:5" ht="64.5" customHeight="1" x14ac:dyDescent="0.2">
      <c r="A35" s="12" t="s">
        <v>69</v>
      </c>
      <c r="B35" s="36" t="s">
        <v>72</v>
      </c>
      <c r="C35" s="34">
        <v>771.8</v>
      </c>
      <c r="D35" s="34">
        <v>3633</v>
      </c>
      <c r="E35" s="32">
        <f t="shared" si="1"/>
        <v>21.2</v>
      </c>
    </row>
    <row r="36" spans="1:5" ht="33" customHeight="1" x14ac:dyDescent="0.2">
      <c r="A36" s="12" t="s">
        <v>70</v>
      </c>
      <c r="B36" s="23" t="s">
        <v>73</v>
      </c>
      <c r="C36" s="34">
        <v>2000.4</v>
      </c>
      <c r="D36" s="34">
        <v>2474.6</v>
      </c>
      <c r="E36" s="32">
        <f t="shared" si="1"/>
        <v>80.8</v>
      </c>
    </row>
    <row r="37" spans="1:5" ht="56.25" customHeight="1" x14ac:dyDescent="0.2">
      <c r="A37" s="12" t="s">
        <v>71</v>
      </c>
      <c r="B37" s="24" t="s">
        <v>74</v>
      </c>
      <c r="C37" s="34">
        <v>523.9</v>
      </c>
      <c r="D37" s="34">
        <v>1751.7</v>
      </c>
      <c r="E37" s="32">
        <f t="shared" si="1"/>
        <v>29.9</v>
      </c>
    </row>
    <row r="38" spans="1:5" ht="18.75" customHeight="1" x14ac:dyDescent="0.2">
      <c r="A38" s="11" t="s">
        <v>40</v>
      </c>
      <c r="B38" s="17" t="s">
        <v>15</v>
      </c>
      <c r="C38" s="30">
        <v>2034.4</v>
      </c>
      <c r="D38" s="30">
        <v>4015.2</v>
      </c>
      <c r="E38" s="32">
        <f t="shared" si="1"/>
        <v>50.7</v>
      </c>
    </row>
    <row r="39" spans="1:5" ht="16.5" customHeight="1" x14ac:dyDescent="0.2">
      <c r="A39" s="11" t="s">
        <v>41</v>
      </c>
      <c r="B39" s="17" t="s">
        <v>16</v>
      </c>
      <c r="C39" s="30">
        <v>1769.4</v>
      </c>
      <c r="D39" s="30">
        <v>197</v>
      </c>
      <c r="E39" s="32">
        <f t="shared" si="1"/>
        <v>898.2</v>
      </c>
    </row>
    <row r="40" spans="1:5" ht="15" customHeight="1" x14ac:dyDescent="0.2">
      <c r="A40" s="10" t="s">
        <v>42</v>
      </c>
      <c r="B40" s="25" t="s">
        <v>6</v>
      </c>
      <c r="C40" s="29">
        <f>SUM(C41+C47+C48+C49+C50)</f>
        <v>2507846.5</v>
      </c>
      <c r="D40" s="29">
        <f>SUM(D41+D47+D48+D49+D50)</f>
        <v>2206067.6</v>
      </c>
      <c r="E40" s="29">
        <f t="shared" si="1"/>
        <v>113.7</v>
      </c>
    </row>
    <row r="41" spans="1:5" ht="27.75" customHeight="1" x14ac:dyDescent="0.2">
      <c r="A41" s="11" t="s">
        <v>43</v>
      </c>
      <c r="B41" s="7" t="s">
        <v>17</v>
      </c>
      <c r="C41" s="32">
        <f>SUM(C43+C44+C45+C46)</f>
        <v>2510535.7999999998</v>
      </c>
      <c r="D41" s="32">
        <f>SUM(D43+D44+D45+D46)</f>
        <v>2202185</v>
      </c>
      <c r="E41" s="32">
        <f t="shared" si="1"/>
        <v>114</v>
      </c>
    </row>
    <row r="42" spans="1:5" x14ac:dyDescent="0.2">
      <c r="A42" s="3"/>
      <c r="B42" s="17" t="s">
        <v>75</v>
      </c>
      <c r="C42" s="32"/>
      <c r="D42" s="32"/>
      <c r="E42" s="32"/>
    </row>
    <row r="43" spans="1:5" ht="12.75" customHeight="1" x14ac:dyDescent="0.2">
      <c r="A43" s="11" t="s">
        <v>45</v>
      </c>
      <c r="B43" s="26" t="s">
        <v>54</v>
      </c>
      <c r="C43" s="30">
        <v>418843.2</v>
      </c>
      <c r="D43" s="30">
        <v>431441.1</v>
      </c>
      <c r="E43" s="32">
        <f t="shared" si="1"/>
        <v>97.1</v>
      </c>
    </row>
    <row r="44" spans="1:5" ht="12.75" customHeight="1" x14ac:dyDescent="0.2">
      <c r="A44" s="11" t="s">
        <v>46</v>
      </c>
      <c r="B44" s="26" t="s">
        <v>55</v>
      </c>
      <c r="C44" s="30">
        <v>526910.5</v>
      </c>
      <c r="D44" s="30">
        <v>150639.79999999999</v>
      </c>
      <c r="E44" s="32">
        <f t="shared" si="1"/>
        <v>349.8</v>
      </c>
    </row>
    <row r="45" spans="1:5" ht="12.75" customHeight="1" x14ac:dyDescent="0.2">
      <c r="A45" s="11" t="s">
        <v>47</v>
      </c>
      <c r="B45" s="26" t="s">
        <v>56</v>
      </c>
      <c r="C45" s="30">
        <v>1393615.5</v>
      </c>
      <c r="D45" s="30">
        <v>1399766</v>
      </c>
      <c r="E45" s="32">
        <f t="shared" si="1"/>
        <v>99.6</v>
      </c>
    </row>
    <row r="46" spans="1:5" ht="12.75" customHeight="1" x14ac:dyDescent="0.2">
      <c r="A46" s="11" t="s">
        <v>48</v>
      </c>
      <c r="B46" s="26" t="s">
        <v>7</v>
      </c>
      <c r="C46" s="30">
        <v>171166.6</v>
      </c>
      <c r="D46" s="30">
        <v>220338.1</v>
      </c>
      <c r="E46" s="32">
        <f t="shared" si="1"/>
        <v>77.7</v>
      </c>
    </row>
    <row r="47" spans="1:5" ht="27.75" customHeight="1" x14ac:dyDescent="0.2">
      <c r="A47" s="11" t="s">
        <v>44</v>
      </c>
      <c r="B47" s="22" t="s">
        <v>19</v>
      </c>
      <c r="C47" s="30">
        <v>2567.5</v>
      </c>
      <c r="D47" s="30">
        <v>1996</v>
      </c>
      <c r="E47" s="32">
        <v>0</v>
      </c>
    </row>
    <row r="48" spans="1:5" ht="33" customHeight="1" x14ac:dyDescent="0.2">
      <c r="A48" s="11" t="s">
        <v>49</v>
      </c>
      <c r="B48" s="22" t="s">
        <v>20</v>
      </c>
      <c r="C48" s="32">
        <v>100</v>
      </c>
      <c r="D48" s="32">
        <v>6535.9</v>
      </c>
      <c r="E48" s="32">
        <v>0</v>
      </c>
    </row>
    <row r="49" spans="1:5" ht="33" customHeight="1" x14ac:dyDescent="0.2">
      <c r="A49" s="11" t="s">
        <v>86</v>
      </c>
      <c r="B49" s="7" t="s">
        <v>85</v>
      </c>
      <c r="C49" s="32">
        <v>0</v>
      </c>
      <c r="D49" s="32">
        <v>0</v>
      </c>
      <c r="E49" s="32"/>
    </row>
    <row r="50" spans="1:5" ht="41.25" customHeight="1" x14ac:dyDescent="0.2">
      <c r="A50" s="11" t="s">
        <v>82</v>
      </c>
      <c r="B50" s="7" t="s">
        <v>83</v>
      </c>
      <c r="C50" s="32">
        <v>-5356.8</v>
      </c>
      <c r="D50" s="32">
        <v>-4649.3</v>
      </c>
      <c r="E50" s="32">
        <f t="shared" si="1"/>
        <v>115.2</v>
      </c>
    </row>
  </sheetData>
  <mergeCells count="6">
    <mergeCell ref="A5:A6"/>
    <mergeCell ref="A3:E3"/>
    <mergeCell ref="B5:B6"/>
    <mergeCell ref="C5:C6"/>
    <mergeCell ref="D5:D6"/>
    <mergeCell ref="E5:E6"/>
  </mergeCells>
  <pageMargins left="0.19685039370078741" right="0.11811023622047245" top="0.15748031496062992" bottom="0.15748031496062992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Серкина Татьяна Викторовна</cp:lastModifiedBy>
  <cp:lastPrinted>2025-07-10T07:31:57Z</cp:lastPrinted>
  <dcterms:created xsi:type="dcterms:W3CDTF">1999-06-18T11:49:53Z</dcterms:created>
  <dcterms:modified xsi:type="dcterms:W3CDTF">2025-07-14T05:24:32Z</dcterms:modified>
</cp:coreProperties>
</file>