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ndexDisk\Рабочий\СайтДепфин\2Разместить\Исполнение 2019\ДУМА\3з.приложения к пояснительной записке\"/>
    </mc:Choice>
  </mc:AlternateContent>
  <bookViews>
    <workbookView xWindow="0" yWindow="0" windowWidth="28800" windowHeight="12330"/>
  </bookViews>
  <sheets>
    <sheet name="Расходы" sheetId="1" r:id="rId1"/>
  </sheets>
  <externalReferences>
    <externalReference r:id="rId2"/>
  </externalReferences>
  <definedNames>
    <definedName name="_Date_">#REF!</definedName>
    <definedName name="_Otchet_Period_Source__AT_ObjectName">#REF!</definedName>
    <definedName name="_Period_">#REF!</definedName>
    <definedName name="а">#REF!</definedName>
    <definedName name="б">#REF!</definedName>
    <definedName name="д">#REF!</definedName>
    <definedName name="ддж">#REF!</definedName>
    <definedName name="Дох">#REF!</definedName>
    <definedName name="доходы">#REF!</definedName>
    <definedName name="_xlnm.Print_Titles" localSheetId="0">Расходы!$3:$5</definedName>
    <definedName name="Л">#REF!</definedName>
    <definedName name="округ">#REF!</definedName>
    <definedName name="пррнн">#REF!</definedName>
    <definedName name="ю">#REF!</definedName>
    <definedName name="я">#REF!</definedName>
    <definedName name="я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0" i="1" s="1"/>
  <c r="C7" i="1"/>
  <c r="C6" i="1" s="1"/>
  <c r="C70" i="1" s="1"/>
  <c r="E7" i="1"/>
  <c r="D7" i="1" s="1"/>
  <c r="G7" i="1"/>
  <c r="F7" i="1" s="1"/>
  <c r="I7" i="1"/>
  <c r="I6" i="1" s="1"/>
  <c r="K7" i="1"/>
  <c r="J7" i="1" s="1"/>
  <c r="M7" i="1"/>
  <c r="L7" i="1" s="1"/>
  <c r="N7" i="1"/>
  <c r="N6" i="1" s="1"/>
  <c r="N70" i="1" s="1"/>
  <c r="D8" i="1"/>
  <c r="F8" i="1"/>
  <c r="H8" i="1"/>
  <c r="J8" i="1"/>
  <c r="L8" i="1"/>
  <c r="D9" i="1"/>
  <c r="F9" i="1"/>
  <c r="H9" i="1"/>
  <c r="J9" i="1"/>
  <c r="L9" i="1"/>
  <c r="D10" i="1"/>
  <c r="F10" i="1"/>
  <c r="H10" i="1"/>
  <c r="J10" i="1"/>
  <c r="L10" i="1"/>
  <c r="D11" i="1"/>
  <c r="F11" i="1"/>
  <c r="H11" i="1"/>
  <c r="J11" i="1"/>
  <c r="L11" i="1"/>
  <c r="D12" i="1"/>
  <c r="F12" i="1"/>
  <c r="H12" i="1"/>
  <c r="J12" i="1"/>
  <c r="L12" i="1"/>
  <c r="D13" i="1"/>
  <c r="F13" i="1"/>
  <c r="H13" i="1"/>
  <c r="J13" i="1"/>
  <c r="L13" i="1"/>
  <c r="D14" i="1"/>
  <c r="F14" i="1"/>
  <c r="H14" i="1"/>
  <c r="J14" i="1"/>
  <c r="L14" i="1"/>
  <c r="D15" i="1"/>
  <c r="F15" i="1"/>
  <c r="J15" i="1"/>
  <c r="L15" i="1"/>
  <c r="D16" i="1"/>
  <c r="F16" i="1"/>
  <c r="H16" i="1"/>
  <c r="J16" i="1"/>
  <c r="L16" i="1"/>
  <c r="C17" i="1"/>
  <c r="E17" i="1"/>
  <c r="D17" i="1" s="1"/>
  <c r="F17" i="1"/>
  <c r="G17" i="1"/>
  <c r="I17" i="1"/>
  <c r="H17" i="1" s="1"/>
  <c r="K17" i="1"/>
  <c r="J17" i="1" s="1"/>
  <c r="L17" i="1"/>
  <c r="D18" i="1"/>
  <c r="F18" i="1"/>
  <c r="H18" i="1"/>
  <c r="J18" i="1"/>
  <c r="L18" i="1"/>
  <c r="D19" i="1"/>
  <c r="F19" i="1"/>
  <c r="H19" i="1"/>
  <c r="J19" i="1"/>
  <c r="L19" i="1"/>
  <c r="D20" i="1"/>
  <c r="F20" i="1"/>
  <c r="H20" i="1"/>
  <c r="J20" i="1"/>
  <c r="L20" i="1"/>
  <c r="C21" i="1"/>
  <c r="D21" i="1"/>
  <c r="E21" i="1"/>
  <c r="E6" i="1" s="1"/>
  <c r="G21" i="1"/>
  <c r="I21" i="1"/>
  <c r="K21" i="1"/>
  <c r="M21" i="1"/>
  <c r="N21" i="1"/>
  <c r="D22" i="1"/>
  <c r="F22" i="1"/>
  <c r="F21" i="1" s="1"/>
  <c r="H22" i="1"/>
  <c r="H21" i="1" s="1"/>
  <c r="J22" i="1"/>
  <c r="L22" i="1"/>
  <c r="L21" i="1" s="1"/>
  <c r="D23" i="1"/>
  <c r="F23" i="1"/>
  <c r="H23" i="1"/>
  <c r="J23" i="1"/>
  <c r="J21" i="1" s="1"/>
  <c r="L23" i="1"/>
  <c r="D24" i="1"/>
  <c r="F24" i="1"/>
  <c r="H24" i="1"/>
  <c r="J24" i="1"/>
  <c r="L24" i="1"/>
  <c r="C25" i="1"/>
  <c r="E25" i="1"/>
  <c r="D25" i="1" s="1"/>
  <c r="G25" i="1"/>
  <c r="F25" i="1" s="1"/>
  <c r="H25" i="1"/>
  <c r="I25" i="1"/>
  <c r="K25" i="1"/>
  <c r="J25" i="1" s="1"/>
  <c r="M25" i="1"/>
  <c r="L25" i="1" s="1"/>
  <c r="N25" i="1"/>
  <c r="D26" i="1"/>
  <c r="F26" i="1"/>
  <c r="H26" i="1"/>
  <c r="J26" i="1"/>
  <c r="L26" i="1"/>
  <c r="D27" i="1"/>
  <c r="F27" i="1"/>
  <c r="H27" i="1"/>
  <c r="J27" i="1"/>
  <c r="L27" i="1"/>
  <c r="D28" i="1"/>
  <c r="F28" i="1"/>
  <c r="H28" i="1"/>
  <c r="J28" i="1"/>
  <c r="L28" i="1"/>
  <c r="D29" i="1"/>
  <c r="F29" i="1"/>
  <c r="H29" i="1"/>
  <c r="J29" i="1"/>
  <c r="L29" i="1"/>
  <c r="D30" i="1"/>
  <c r="F30" i="1"/>
  <c r="H30" i="1"/>
  <c r="J30" i="1"/>
  <c r="L30" i="1"/>
  <c r="D31" i="1"/>
  <c r="F31" i="1"/>
  <c r="H31" i="1"/>
  <c r="J31" i="1"/>
  <c r="L31" i="1"/>
  <c r="D32" i="1"/>
  <c r="F32" i="1"/>
  <c r="H32" i="1"/>
  <c r="J32" i="1"/>
  <c r="L32" i="1"/>
  <c r="C33" i="1"/>
  <c r="E33" i="1"/>
  <c r="D33" i="1" s="1"/>
  <c r="F33" i="1"/>
  <c r="G33" i="1"/>
  <c r="I33" i="1"/>
  <c r="H33" i="1" s="1"/>
  <c r="K33" i="1"/>
  <c r="M33" i="1"/>
  <c r="L33" i="1" s="1"/>
  <c r="N33" i="1"/>
  <c r="D34" i="1"/>
  <c r="F34" i="1"/>
  <c r="H34" i="1"/>
  <c r="J34" i="1"/>
  <c r="L34" i="1"/>
  <c r="D35" i="1"/>
  <c r="F35" i="1"/>
  <c r="H35" i="1"/>
  <c r="J35" i="1"/>
  <c r="L35" i="1"/>
  <c r="D36" i="1"/>
  <c r="F36" i="1"/>
  <c r="H36" i="1"/>
  <c r="J36" i="1"/>
  <c r="L36" i="1"/>
  <c r="D37" i="1"/>
  <c r="F37" i="1"/>
  <c r="H37" i="1"/>
  <c r="J37" i="1"/>
  <c r="L37" i="1"/>
  <c r="C38" i="1"/>
  <c r="E38" i="1"/>
  <c r="D38" i="1" s="1"/>
  <c r="G38" i="1"/>
  <c r="F38" i="1" s="1"/>
  <c r="I38" i="1"/>
  <c r="H38" i="1" s="1"/>
  <c r="J38" i="1"/>
  <c r="K38" i="1"/>
  <c r="M38" i="1"/>
  <c r="L38" i="1" s="1"/>
  <c r="N38" i="1"/>
  <c r="D39" i="1"/>
  <c r="F39" i="1"/>
  <c r="H39" i="1"/>
  <c r="J39" i="1"/>
  <c r="L39" i="1"/>
  <c r="D40" i="1"/>
  <c r="F40" i="1"/>
  <c r="H40" i="1"/>
  <c r="J40" i="1"/>
  <c r="L40" i="1"/>
  <c r="D41" i="1"/>
  <c r="F41" i="1"/>
  <c r="H41" i="1"/>
  <c r="J41" i="1"/>
  <c r="L41" i="1"/>
  <c r="C42" i="1"/>
  <c r="D42" i="1"/>
  <c r="E42" i="1"/>
  <c r="G42" i="1"/>
  <c r="F42" i="1" s="1"/>
  <c r="I42" i="1"/>
  <c r="H42" i="1" s="1"/>
  <c r="J42" i="1"/>
  <c r="K42" i="1"/>
  <c r="M42" i="1"/>
  <c r="L42" i="1" s="1"/>
  <c r="N42" i="1"/>
  <c r="D43" i="1"/>
  <c r="F43" i="1"/>
  <c r="H43" i="1"/>
  <c r="J43" i="1"/>
  <c r="L43" i="1"/>
  <c r="D44" i="1"/>
  <c r="F44" i="1"/>
  <c r="H44" i="1"/>
  <c r="J44" i="1"/>
  <c r="L44" i="1"/>
  <c r="D45" i="1"/>
  <c r="F45" i="1"/>
  <c r="H45" i="1"/>
  <c r="J45" i="1"/>
  <c r="L45" i="1"/>
  <c r="D46" i="1"/>
  <c r="F46" i="1"/>
  <c r="H46" i="1"/>
  <c r="J46" i="1"/>
  <c r="L46" i="1"/>
  <c r="D47" i="1"/>
  <c r="F47" i="1"/>
  <c r="H47" i="1"/>
  <c r="J47" i="1"/>
  <c r="L47" i="1"/>
  <c r="C48" i="1"/>
  <c r="E48" i="1"/>
  <c r="D48" i="1" s="1"/>
  <c r="F48" i="1"/>
  <c r="G48" i="1"/>
  <c r="I48" i="1"/>
  <c r="H48" i="1" s="1"/>
  <c r="K48" i="1"/>
  <c r="M48" i="1"/>
  <c r="L48" i="1" s="1"/>
  <c r="N48" i="1"/>
  <c r="D49" i="1"/>
  <c r="F49" i="1"/>
  <c r="H49" i="1"/>
  <c r="J49" i="1"/>
  <c r="L49" i="1"/>
  <c r="D50" i="1"/>
  <c r="F50" i="1"/>
  <c r="H50" i="1"/>
  <c r="J50" i="1"/>
  <c r="L50" i="1"/>
  <c r="C51" i="1"/>
  <c r="E51" i="1"/>
  <c r="D51" i="1" s="1"/>
  <c r="G51" i="1"/>
  <c r="F51" i="1" s="1"/>
  <c r="H51" i="1"/>
  <c r="I51" i="1"/>
  <c r="K51" i="1"/>
  <c r="J51" i="1" s="1"/>
  <c r="M51" i="1"/>
  <c r="N51" i="1"/>
  <c r="D52" i="1"/>
  <c r="F52" i="1"/>
  <c r="H52" i="1"/>
  <c r="J52" i="1"/>
  <c r="L52" i="1"/>
  <c r="C53" i="1"/>
  <c r="E53" i="1"/>
  <c r="D53" i="1" s="1"/>
  <c r="F53" i="1"/>
  <c r="G53" i="1"/>
  <c r="I53" i="1"/>
  <c r="H53" i="1" s="1"/>
  <c r="K53" i="1"/>
  <c r="J53" i="1" s="1"/>
  <c r="L53" i="1"/>
  <c r="M53" i="1"/>
  <c r="N53" i="1"/>
  <c r="D54" i="1"/>
  <c r="F54" i="1"/>
  <c r="H54" i="1"/>
  <c r="J54" i="1"/>
  <c r="L54" i="1"/>
  <c r="D55" i="1"/>
  <c r="F55" i="1"/>
  <c r="H55" i="1"/>
  <c r="J55" i="1"/>
  <c r="L55" i="1"/>
  <c r="D56" i="1"/>
  <c r="F56" i="1"/>
  <c r="H56" i="1"/>
  <c r="J56" i="1"/>
  <c r="L56" i="1"/>
  <c r="D57" i="1"/>
  <c r="F57" i="1"/>
  <c r="H57" i="1"/>
  <c r="J57" i="1"/>
  <c r="L57" i="1"/>
  <c r="C58" i="1"/>
  <c r="D58" i="1"/>
  <c r="E58" i="1"/>
  <c r="G58" i="1"/>
  <c r="F58" i="1" s="1"/>
  <c r="I58" i="1"/>
  <c r="H58" i="1" s="1"/>
  <c r="J58" i="1"/>
  <c r="K58" i="1"/>
  <c r="M58" i="1"/>
  <c r="L58" i="1" s="1"/>
  <c r="N58" i="1"/>
  <c r="D59" i="1"/>
  <c r="F59" i="1"/>
  <c r="H59" i="1"/>
  <c r="J59" i="1"/>
  <c r="L59" i="1"/>
  <c r="D60" i="1"/>
  <c r="F60" i="1"/>
  <c r="H60" i="1"/>
  <c r="J60" i="1"/>
  <c r="L60" i="1"/>
  <c r="C61" i="1"/>
  <c r="E61" i="1"/>
  <c r="D61" i="1" s="1"/>
  <c r="F61" i="1"/>
  <c r="G61" i="1"/>
  <c r="I61" i="1"/>
  <c r="H61" i="1" s="1"/>
  <c r="K61" i="1"/>
  <c r="J61" i="1" s="1"/>
  <c r="L61" i="1"/>
  <c r="M61" i="1"/>
  <c r="N61" i="1"/>
  <c r="D62" i="1"/>
  <c r="F62" i="1"/>
  <c r="H62" i="1"/>
  <c r="J62" i="1"/>
  <c r="L62" i="1"/>
  <c r="D63" i="1"/>
  <c r="F63" i="1"/>
  <c r="H63" i="1"/>
  <c r="J63" i="1"/>
  <c r="L63" i="1"/>
  <c r="C64" i="1"/>
  <c r="E64" i="1"/>
  <c r="D64" i="1" s="1"/>
  <c r="G64" i="1"/>
  <c r="F64" i="1" s="1"/>
  <c r="H64" i="1"/>
  <c r="I64" i="1"/>
  <c r="K64" i="1"/>
  <c r="J64" i="1" s="1"/>
  <c r="M64" i="1"/>
  <c r="L64" i="1" s="1"/>
  <c r="N64" i="1"/>
  <c r="D65" i="1"/>
  <c r="F65" i="1"/>
  <c r="H65" i="1"/>
  <c r="J65" i="1"/>
  <c r="L65" i="1"/>
  <c r="C66" i="1"/>
  <c r="E66" i="1"/>
  <c r="D66" i="1" s="1"/>
  <c r="F66" i="1"/>
  <c r="G66" i="1"/>
  <c r="I66" i="1"/>
  <c r="H66" i="1" s="1"/>
  <c r="K66" i="1"/>
  <c r="L66" i="1"/>
  <c r="D67" i="1"/>
  <c r="F67" i="1"/>
  <c r="H67" i="1"/>
  <c r="J67" i="1"/>
  <c r="L67" i="1"/>
  <c r="D68" i="1"/>
  <c r="F68" i="1"/>
  <c r="H68" i="1"/>
  <c r="J68" i="1"/>
  <c r="L68" i="1"/>
  <c r="D69" i="1"/>
  <c r="F69" i="1"/>
  <c r="H69" i="1"/>
  <c r="J69" i="1"/>
  <c r="L69" i="1"/>
  <c r="D6" i="1" l="1"/>
  <c r="D70" i="1" s="1"/>
  <c r="E70" i="1"/>
  <c r="H6" i="1"/>
  <c r="H70" i="1" s="1"/>
  <c r="I70" i="1"/>
  <c r="M6" i="1"/>
  <c r="M70" i="1" s="1"/>
  <c r="J66" i="1"/>
  <c r="L51" i="1"/>
  <c r="L6" i="1" s="1"/>
  <c r="L70" i="1" s="1"/>
  <c r="J48" i="1"/>
  <c r="J33" i="1"/>
  <c r="J6" i="1" s="1"/>
  <c r="J70" i="1" s="1"/>
  <c r="H7" i="1"/>
  <c r="G6" i="1"/>
  <c r="F6" i="1" l="1"/>
  <c r="F70" i="1" s="1"/>
  <c r="G70" i="1"/>
</calcChain>
</file>

<file path=xl/sharedStrings.xml><?xml version="1.0" encoding="utf-8"?>
<sst xmlns="http://schemas.openxmlformats.org/spreadsheetml/2006/main" count="146" uniqueCount="142">
  <si>
    <t>Результат (Дефицит/ Профицит)</t>
  </si>
  <si>
    <t>1403</t>
  </si>
  <si>
    <t>Прочие межбюджетные трансферты общего характера</t>
  </si>
  <si>
    <t>1402</t>
  </si>
  <si>
    <t>Иные дотации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</si>
  <si>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</si>
  <si>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</si>
  <si>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</si>
  <si>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</si>
  <si>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1301</t>
  </si>
  <si>
    <t>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</si>
  <si>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</si>
  <si>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</si>
  <si>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1204</t>
  </si>
  <si>
    <t>Другие вопросы в области средств массовой информации</t>
  </si>
  <si>
    <t>1202</t>
  </si>
  <si>
    <t>Периодическая печать и издательства</t>
  </si>
  <si>
    <t>1200</t>
  </si>
  <si>
    <t>Средства массовой информации</t>
  </si>
  <si>
    <t xml:space="preserve"> 1102 </t>
  </si>
  <si>
    <t>Массовый спорт</t>
  </si>
  <si>
    <t xml:space="preserve"> 1101 </t>
  </si>
  <si>
    <t xml:space="preserve">Физическая культура </t>
  </si>
  <si>
    <t xml:space="preserve"> 1100 </t>
  </si>
  <si>
    <t>Физическая культура и спорт</t>
  </si>
  <si>
    <t xml:space="preserve"> 1006 </t>
  </si>
  <si>
    <t>Другие вопросы в области социальной политики</t>
  </si>
  <si>
    <t xml:space="preserve"> 1004 </t>
  </si>
  <si>
    <t>Охрана семьи и детства</t>
  </si>
  <si>
    <t xml:space="preserve"> 1003 </t>
  </si>
  <si>
    <t>Социальное обеспечение населения</t>
  </si>
  <si>
    <t xml:space="preserve"> 1001 </t>
  </si>
  <si>
    <t>Пенсионное обеспечение</t>
  </si>
  <si>
    <t xml:space="preserve"> 1000</t>
  </si>
  <si>
    <t>Социальная политика</t>
  </si>
  <si>
    <t>0909</t>
  </si>
  <si>
    <t xml:space="preserve">Другие вопросы в области здравоохранения </t>
  </si>
  <si>
    <t xml:space="preserve"> 0900 </t>
  </si>
  <si>
    <t xml:space="preserve">Здравоохранение </t>
  </si>
  <si>
    <t>0804</t>
  </si>
  <si>
    <t xml:space="preserve">Другие вопросы в области культуры, кинематографии </t>
  </si>
  <si>
    <t xml:space="preserve">0801 </t>
  </si>
  <si>
    <t>Культура</t>
  </si>
  <si>
    <t xml:space="preserve"> 0800 </t>
  </si>
  <si>
    <t xml:space="preserve">Культура, кинематография </t>
  </si>
  <si>
    <t xml:space="preserve"> 0709 </t>
  </si>
  <si>
    <t>Другие вопросы в области образования</t>
  </si>
  <si>
    <t xml:space="preserve"> 0707 </t>
  </si>
  <si>
    <t>Молодежная политика и оздоровление детей</t>
  </si>
  <si>
    <t xml:space="preserve"> 0703 </t>
  </si>
  <si>
    <t>Дополнительное образование детей</t>
  </si>
  <si>
    <t xml:space="preserve">0702 </t>
  </si>
  <si>
    <t>Общее образование</t>
  </si>
  <si>
    <t xml:space="preserve"> 0701 </t>
  </si>
  <si>
    <t>Дошкольное образование</t>
  </si>
  <si>
    <t xml:space="preserve">0700 </t>
  </si>
  <si>
    <t>Образование</t>
  </si>
  <si>
    <t xml:space="preserve"> 0605 </t>
  </si>
  <si>
    <t>Другие вопросы в области охраны окружающей среды</t>
  </si>
  <si>
    <t xml:space="preserve">0603 </t>
  </si>
  <si>
    <t>Охрана объектов растительного и животного мира и среды их обитания</t>
  </si>
  <si>
    <t>0601</t>
  </si>
  <si>
    <t>Экологический контроль</t>
  </si>
  <si>
    <t xml:space="preserve"> 0600 </t>
  </si>
  <si>
    <t>Охрана окружающей среды</t>
  </si>
  <si>
    <t xml:space="preserve"> 0505 </t>
  </si>
  <si>
    <t>Другие вопросы в области жилищно-коммунального хозяйства</t>
  </si>
  <si>
    <t>0503</t>
  </si>
  <si>
    <t>Благоустройство</t>
  </si>
  <si>
    <t xml:space="preserve"> 0502 </t>
  </si>
  <si>
    <t>Коммунальное хозяйство</t>
  </si>
  <si>
    <t xml:space="preserve"> 0501</t>
  </si>
  <si>
    <t>Жилищное хозяйство</t>
  </si>
  <si>
    <t xml:space="preserve"> 0500 </t>
  </si>
  <si>
    <t>Жилищно-коммунальное хозяйство</t>
  </si>
  <si>
    <t xml:space="preserve"> 0412 </t>
  </si>
  <si>
    <t>Другие вопросы в области национальной экономики</t>
  </si>
  <si>
    <t xml:space="preserve"> 0410 </t>
  </si>
  <si>
    <t>Связь и информатика</t>
  </si>
  <si>
    <t xml:space="preserve"> 0409 </t>
  </si>
  <si>
    <t>Дорожное хозяйство (дорожные фонды)</t>
  </si>
  <si>
    <t xml:space="preserve"> 0408 </t>
  </si>
  <si>
    <t>Транспорт</t>
  </si>
  <si>
    <t xml:space="preserve"> 0407 </t>
  </si>
  <si>
    <t>Лесное хозяйство</t>
  </si>
  <si>
    <t xml:space="preserve">0405 </t>
  </si>
  <si>
    <t>Сельское хозяйство и рыболовство</t>
  </si>
  <si>
    <t xml:space="preserve"> 0401 </t>
  </si>
  <si>
    <t>Общеэкономические вопросы</t>
  </si>
  <si>
    <t xml:space="preserve"> 0400 </t>
  </si>
  <si>
    <t>Национальная экономика</t>
  </si>
  <si>
    <t xml:space="preserve"> 0314</t>
  </si>
  <si>
    <t>Другие вопросы в области национальной безопасности и правоохранительной деятельности</t>
  </si>
  <si>
    <t xml:space="preserve"> 0309</t>
  </si>
  <si>
    <t>Защита населения и территории от чрезвычайных ситуаций природного и техногенного характера, гражданская оборона</t>
  </si>
  <si>
    <t>0304</t>
  </si>
  <si>
    <t>Органы юстиции</t>
  </si>
  <si>
    <t xml:space="preserve"> 0300 </t>
  </si>
  <si>
    <t>Национальная безопасность и правоохранительная деятельность</t>
  </si>
  <si>
    <t>0204</t>
  </si>
  <si>
    <t>Мобилизационная подготовка экономики</t>
  </si>
  <si>
    <t xml:space="preserve"> 0203</t>
  </si>
  <si>
    <t>Мобилизационная и вневойсковая подготовка</t>
  </si>
  <si>
    <t>0202</t>
  </si>
  <si>
    <t>Модернизация Вооруженных Сил РФ и воинских формирований</t>
  </si>
  <si>
    <t xml:space="preserve"> 0200 </t>
  </si>
  <si>
    <t>Национальная оборона</t>
  </si>
  <si>
    <t>0113</t>
  </si>
  <si>
    <t>Другие общегосударственные вопросы</t>
  </si>
  <si>
    <t xml:space="preserve"> 0112</t>
  </si>
  <si>
    <t>Прикладные научные исследования в области общегосударственных вопросов</t>
  </si>
  <si>
    <t>0111</t>
  </si>
  <si>
    <t>Резервные фонды</t>
  </si>
  <si>
    <t xml:space="preserve">0107 </t>
  </si>
  <si>
    <t>Обеспечение проведения выборов и референдумов</t>
  </si>
  <si>
    <t xml:space="preserve"> 0106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</si>
  <si>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</si>
  <si>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0105 </t>
  </si>
  <si>
    <t>Судебная система</t>
  </si>
  <si>
    <t xml:space="preserve">0104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</si>
  <si>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</si>
  <si>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</si>
  <si>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</si>
  <si>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</si>
  <si>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Функционирование высшего должностного лица субъекта Российской Федерации и муниципального образования</t>
  </si>
  <si>
    <t xml:space="preserve">0100 </t>
  </si>
  <si>
    <t>Общегосударственные вопросы</t>
  </si>
  <si>
    <t>РАСХОДЫ</t>
  </si>
  <si>
    <t>2</t>
  </si>
  <si>
    <t>1</t>
  </si>
  <si>
    <t>Утверждено Решением Думы города  от 19.12.2019 №408 (с учетом уведомлений ДФ ХМАО-Югры)</t>
  </si>
  <si>
    <t>Утверждено Решением Думы города  от 19.12.2019 №408</t>
  </si>
  <si>
    <t>Изменения в решение Думы города (+/-)</t>
  </si>
  <si>
    <t>Утверждено Решением Думы города  от 29.10.2019 №392</t>
  </si>
  <si>
    <t>Утверждено Решением Думы города  от 21.06.2019 №362</t>
  </si>
  <si>
    <t>Утверждено Решением Думы города  от 22.03.2019 №343</t>
  </si>
  <si>
    <t>Утверждено Решением Думы города  от 21.02.2019 №333</t>
  </si>
  <si>
    <t>Первоначально утверждено решением Думы города от 21.12.2018 №327   на 2019 год</t>
  </si>
  <si>
    <t>Код</t>
  </si>
  <si>
    <t>Наименование показателя</t>
  </si>
  <si>
    <t>(тыс.рублей)</t>
  </si>
  <si>
    <t xml:space="preserve">Сведения о внесенных изменениях в решение о бюджете за 2019 год в части расходов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</si>
</sst>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_-* #,##0.00_р_._-;\-* #,##0.00_р_._-;_-* &quot;-&quot;??_р_._-;_-@_-"/>
    <numFmt numFmtId="166" formatCode="#,##0.0_р_."/>
    <numFmt numFmtId="167" formatCode="#,##0.0;[Red]\-#,##0.0;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2" fillId="0" borderId="0" xfId="0" applyNumberFormat="1" applyFont="1" applyFill="1"/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166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164" fontId="2" fillId="2" borderId="1" xfId="2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>
      <alignment horizontal="center" vertical="center"/>
    </xf>
    <xf numFmtId="167" fontId="2" fillId="2" borderId="1" xfId="2" applyNumberFormat="1" applyFont="1" applyFill="1" applyBorder="1" applyAlignment="1" applyProtection="1">
      <alignment horizontal="center" vertical="center"/>
      <protection hidden="1"/>
    </xf>
    <xf numFmtId="167" fontId="2" fillId="0" borderId="1" xfId="2" applyNumberFormat="1" applyFont="1" applyFill="1" applyBorder="1" applyAlignment="1" applyProtection="1">
      <alignment horizontal="center" vertical="center"/>
      <protection hidden="1"/>
    </xf>
    <xf numFmtId="164" fontId="2" fillId="0" borderId="1" xfId="0" applyNumberFormat="1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 applyProtection="1">
      <alignment horizontal="center" wrapText="1"/>
      <protection hidden="1"/>
    </xf>
    <xf numFmtId="166" fontId="4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 10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&#1057;&#1074;&#1077;&#1076;&#1077;&#1085;&#1080;&#1103;%20&#1086;%20&#1074;&#1085;&#1077;&#1089;&#1077;&#1085;&#1085;&#1099;&#1093;%20&#1080;&#1079;&#1084;&#1077;&#1085;&#1077;&#1085;&#1080;&#1103;&#1093;%20&#1074;%20&#1088;&#1077;&#1096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</sheetNames>
    <sheetDataSet>
      <sheetData sheetId="0">
        <row r="9">
          <cell r="B9">
            <v>3924933.9</v>
          </cell>
          <cell r="C9">
            <v>93523.7</v>
          </cell>
          <cell r="D9">
            <v>4018457.6</v>
          </cell>
          <cell r="E9">
            <v>641279.80000000005</v>
          </cell>
          <cell r="F9">
            <v>4659737.4000000004</v>
          </cell>
          <cell r="G9">
            <v>51839.1</v>
          </cell>
          <cell r="H9">
            <v>4711576.5</v>
          </cell>
          <cell r="I9">
            <v>297454.5</v>
          </cell>
          <cell r="J9">
            <v>5009031</v>
          </cell>
          <cell r="K9">
            <v>296277.7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abSelected="1" zoomScale="90" zoomScaleNormal="90" workbookViewId="0">
      <pane xSplit="2" ySplit="5" topLeftCell="C27" activePane="bottomRight" state="frozen"/>
      <selection pane="topRight" activeCell="C1" sqref="C1"/>
      <selection pane="bottomLeft" activeCell="A6" sqref="A6"/>
      <selection pane="bottomRight" sqref="A1:N1"/>
    </sheetView>
  </sheetViews>
  <sheetFormatPr defaultColWidth="8.85546875" defaultRowHeight="12.75" x14ac:dyDescent="0.2"/>
  <cols>
    <col min="1" max="1" width="27.42578125" style="1" customWidth="1"/>
    <col min="2" max="2" width="7.5703125" style="1" customWidth="1"/>
    <col min="3" max="4" width="16" style="1" customWidth="1"/>
    <col min="5" max="6" width="16.7109375" style="1" customWidth="1"/>
    <col min="7" max="13" width="16" style="1" customWidth="1"/>
    <col min="14" max="14" width="17" style="1" customWidth="1"/>
    <col min="15" max="16384" width="8.85546875" style="1"/>
  </cols>
  <sheetData>
    <row r="1" spans="1:16" ht="24.6" customHeight="1" x14ac:dyDescent="0.2">
      <c r="A1" s="34" t="s">
        <v>141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x14ac:dyDescent="0.2">
      <c r="N2" s="33" t="s">
        <v>140</v>
      </c>
    </row>
    <row r="3" spans="1:16" ht="13.15" customHeight="1" x14ac:dyDescent="0.2">
      <c r="A3" s="30" t="s">
        <v>139</v>
      </c>
      <c r="B3" s="30" t="s">
        <v>138</v>
      </c>
      <c r="C3" s="32" t="s">
        <v>137</v>
      </c>
      <c r="D3" s="30" t="s">
        <v>132</v>
      </c>
      <c r="E3" s="29" t="s">
        <v>136</v>
      </c>
      <c r="F3" s="30" t="s">
        <v>132</v>
      </c>
      <c r="G3" s="29" t="s">
        <v>135</v>
      </c>
      <c r="H3" s="30" t="s">
        <v>132</v>
      </c>
      <c r="I3" s="29" t="s">
        <v>134</v>
      </c>
      <c r="J3" s="30" t="s">
        <v>132</v>
      </c>
      <c r="K3" s="29" t="s">
        <v>133</v>
      </c>
      <c r="L3" s="30" t="s">
        <v>132</v>
      </c>
      <c r="M3" s="29" t="s">
        <v>131</v>
      </c>
      <c r="N3" s="29" t="s">
        <v>130</v>
      </c>
    </row>
    <row r="4" spans="1:16" ht="88.5" customHeight="1" x14ac:dyDescent="0.2">
      <c r="A4" s="30"/>
      <c r="B4" s="30"/>
      <c r="C4" s="31"/>
      <c r="D4" s="30"/>
      <c r="E4" s="29"/>
      <c r="F4" s="30"/>
      <c r="G4" s="29"/>
      <c r="H4" s="30"/>
      <c r="I4" s="29"/>
      <c r="J4" s="30"/>
      <c r="K4" s="29"/>
      <c r="L4" s="30"/>
      <c r="M4" s="29"/>
      <c r="N4" s="29"/>
    </row>
    <row r="5" spans="1:16" ht="13.15" customHeight="1" x14ac:dyDescent="0.2">
      <c r="A5" s="28" t="s">
        <v>129</v>
      </c>
      <c r="B5" s="28" t="s">
        <v>128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  <c r="K5" s="27">
        <v>11</v>
      </c>
      <c r="L5" s="27">
        <v>12</v>
      </c>
      <c r="M5" s="27">
        <v>13</v>
      </c>
      <c r="N5" s="26">
        <v>14</v>
      </c>
    </row>
    <row r="6" spans="1:16" ht="18" customHeight="1" x14ac:dyDescent="0.2">
      <c r="A6" s="25" t="s">
        <v>127</v>
      </c>
      <c r="B6" s="24"/>
      <c r="C6" s="23">
        <f>C7+C17+C21+C25+C33+C38+C42+C48+C51+C53+C58+C61+C64+C66</f>
        <v>4047842.1</v>
      </c>
      <c r="D6" s="23">
        <f>E6-C6</f>
        <v>146245.09999999963</v>
      </c>
      <c r="E6" s="23">
        <f>E7+E17+E21+E25+E33+E38+E42+E48+E51+E53+E58+E61+E64+E66</f>
        <v>4194087.1999999997</v>
      </c>
      <c r="F6" s="23">
        <f>G6-E6</f>
        <v>1108529.4999999995</v>
      </c>
      <c r="G6" s="23">
        <f>G7+G17+G21+G25+G33+G38+G42+G48+G51+G53+G58+G61+G64+G66</f>
        <v>5302616.6999999993</v>
      </c>
      <c r="H6" s="23">
        <f>I6-G6</f>
        <v>51839.100000000559</v>
      </c>
      <c r="I6" s="23">
        <f>I7+I17+I21+I25+I33+I38+I42+I48+I51+I53+I58+I61+I64+I66</f>
        <v>5354455.8</v>
      </c>
      <c r="J6" s="23">
        <f>J7+J17+J21+J25+J33+J38+J42+J48+J51+J53+J58+J61+J64+J66</f>
        <v>297454.39999999991</v>
      </c>
      <c r="K6" s="23">
        <f>K7+K17+K21+K25+K33+K38+K42+K48+K51+K53+K58+K61+K64+K66+0.1</f>
        <v>5651910.2999999989</v>
      </c>
      <c r="L6" s="23">
        <f>L7+L17+L21+L25+L33+L38+L42+L48+L51+L53+L58+L61+L64+L66</f>
        <v>133302.69999999995</v>
      </c>
      <c r="M6" s="23">
        <f>M7+M17+M21+M25+M33+M38+M42+M48+M51+M53+M58+M61+M64+M66</f>
        <v>5785212.8999999994</v>
      </c>
      <c r="N6" s="23">
        <f>N7+N17+N21+N25+N33+N38+N42+N48+N51+N53+N58+N61+N64+N66</f>
        <v>5790771.7999999998</v>
      </c>
      <c r="P6" s="3"/>
    </row>
    <row r="7" spans="1:16" s="8" customFormat="1" x14ac:dyDescent="0.2">
      <c r="A7" s="11" t="s">
        <v>126</v>
      </c>
      <c r="B7" s="10" t="s">
        <v>125</v>
      </c>
      <c r="C7" s="9">
        <f>C8+C9+C10+C11+C12+C13+C14+C15+C16</f>
        <v>486691.7</v>
      </c>
      <c r="D7" s="9">
        <f>E7-C7</f>
        <v>-14.5</v>
      </c>
      <c r="E7" s="9">
        <f>E8+E9+E10+E11+E12+E13+E14+E15+E16</f>
        <v>486677.2</v>
      </c>
      <c r="F7" s="9">
        <f>G7-E7</f>
        <v>1136.7000000000116</v>
      </c>
      <c r="G7" s="9">
        <f>G8+G9+G10+G11+G12+G13+G14+G15+G16</f>
        <v>487813.9</v>
      </c>
      <c r="H7" s="9">
        <f>I7-G7</f>
        <v>-21021</v>
      </c>
      <c r="I7" s="9">
        <f>I8+I9+I10+I11+I12+I13+I14+I15+I16</f>
        <v>466792.9</v>
      </c>
      <c r="J7" s="9">
        <f>K7-I7</f>
        <v>29343.099999999977</v>
      </c>
      <c r="K7" s="9">
        <f>K8+K9+K10+K11+K12+K13+K14+K15+K16</f>
        <v>496136</v>
      </c>
      <c r="L7" s="9">
        <f>M7-K7</f>
        <v>8896.7999999999884</v>
      </c>
      <c r="M7" s="9">
        <f>M8+M9+M10+M11+M12+M13+M14+M15+M16</f>
        <v>505032.8</v>
      </c>
      <c r="N7" s="9">
        <f>N8+N9+N10+N11+N12+N13+N14+N15+N16</f>
        <v>509738.6</v>
      </c>
    </row>
    <row r="8" spans="1:16" ht="54.6" customHeight="1" x14ac:dyDescent="0.2">
      <c r="A8" s="15" t="s">
        <v>124</v>
      </c>
      <c r="B8" s="14" t="s">
        <v>123</v>
      </c>
      <c r="C8" s="17">
        <v>5327.7</v>
      </c>
      <c r="D8" s="13">
        <f>E8-C8</f>
        <v>0</v>
      </c>
      <c r="E8" s="13">
        <v>5327.7</v>
      </c>
      <c r="F8" s="13">
        <f>G8-E8</f>
        <v>0</v>
      </c>
      <c r="G8" s="13">
        <v>5327.7</v>
      </c>
      <c r="H8" s="13">
        <f>I8-G8</f>
        <v>0</v>
      </c>
      <c r="I8" s="13">
        <v>5327.7</v>
      </c>
      <c r="J8" s="13">
        <f>K8-I8</f>
        <v>467</v>
      </c>
      <c r="K8" s="13">
        <v>5794.7</v>
      </c>
      <c r="L8" s="13">
        <f>M8-K8</f>
        <v>98.5</v>
      </c>
      <c r="M8" s="13">
        <v>5893.2</v>
      </c>
      <c r="N8" s="17">
        <v>6097.8</v>
      </c>
    </row>
    <row r="9" spans="1:16" ht="84.75" customHeight="1" x14ac:dyDescent="0.2">
      <c r="A9" s="15" t="s">
        <v>122</v>
      </c>
      <c r="B9" s="14" t="s">
        <v>121</v>
      </c>
      <c r="C9" s="17">
        <v>18748.400000000001</v>
      </c>
      <c r="D9" s="13">
        <f>E9-C9</f>
        <v>0</v>
      </c>
      <c r="E9" s="13">
        <v>18748.400000000001</v>
      </c>
      <c r="F9" s="13">
        <f>G9-E9</f>
        <v>0</v>
      </c>
      <c r="G9" s="13">
        <v>18748.400000000001</v>
      </c>
      <c r="H9" s="13">
        <f>I9-G9</f>
        <v>0</v>
      </c>
      <c r="I9" s="13">
        <v>18748.400000000001</v>
      </c>
      <c r="J9" s="13">
        <f>K9-I9</f>
        <v>494.09999999999854</v>
      </c>
      <c r="K9" s="13">
        <v>19242.5</v>
      </c>
      <c r="L9" s="13">
        <f>M9-K9</f>
        <v>160.79999999999927</v>
      </c>
      <c r="M9" s="13">
        <v>19403.3</v>
      </c>
      <c r="N9" s="17">
        <v>19403.3</v>
      </c>
    </row>
    <row r="10" spans="1:16" ht="108" customHeight="1" x14ac:dyDescent="0.2">
      <c r="A10" s="15" t="s">
        <v>120</v>
      </c>
      <c r="B10" s="14" t="s">
        <v>119</v>
      </c>
      <c r="C10" s="17">
        <v>187490.7</v>
      </c>
      <c r="D10" s="13">
        <f>E10-C10</f>
        <v>0</v>
      </c>
      <c r="E10" s="13">
        <v>187490.7</v>
      </c>
      <c r="F10" s="13">
        <f>G10-E10</f>
        <v>0</v>
      </c>
      <c r="G10" s="13">
        <v>187490.7</v>
      </c>
      <c r="H10" s="13">
        <f>I10-G10</f>
        <v>-16406.200000000012</v>
      </c>
      <c r="I10" s="13">
        <v>171084.5</v>
      </c>
      <c r="J10" s="13">
        <f>K10-I10</f>
        <v>10157.399999999994</v>
      </c>
      <c r="K10" s="13">
        <v>181241.9</v>
      </c>
      <c r="L10" s="13">
        <f>M10-K10</f>
        <v>3088.6000000000058</v>
      </c>
      <c r="M10" s="13">
        <v>184330.5</v>
      </c>
      <c r="N10" s="17">
        <v>187555.20000000001</v>
      </c>
    </row>
    <row r="11" spans="1:16" ht="15" customHeight="1" x14ac:dyDescent="0.2">
      <c r="A11" s="15" t="s">
        <v>118</v>
      </c>
      <c r="B11" s="14" t="s">
        <v>117</v>
      </c>
      <c r="C11" s="17">
        <v>9.8000000000000007</v>
      </c>
      <c r="D11" s="13">
        <f>E11-C11</f>
        <v>0</v>
      </c>
      <c r="E11" s="13">
        <v>9.8000000000000007</v>
      </c>
      <c r="F11" s="13">
        <f>G11-E11</f>
        <v>0</v>
      </c>
      <c r="G11" s="13">
        <v>9.8000000000000007</v>
      </c>
      <c r="H11" s="13">
        <f>I11-G11</f>
        <v>0</v>
      </c>
      <c r="I11" s="13">
        <v>9.8000000000000007</v>
      </c>
      <c r="J11" s="13">
        <f>K11-I11</f>
        <v>0</v>
      </c>
      <c r="K11" s="13">
        <v>9.8000000000000007</v>
      </c>
      <c r="L11" s="13">
        <f>M11-K11</f>
        <v>0</v>
      </c>
      <c r="M11" s="13">
        <v>9.8000000000000007</v>
      </c>
      <c r="N11" s="17">
        <v>9.8000000000000007</v>
      </c>
    </row>
    <row r="12" spans="1:16" ht="81" customHeight="1" x14ac:dyDescent="0.2">
      <c r="A12" s="15" t="s">
        <v>116</v>
      </c>
      <c r="B12" s="14" t="s">
        <v>115</v>
      </c>
      <c r="C12" s="17">
        <v>41550.9</v>
      </c>
      <c r="D12" s="13">
        <f>E12-C12</f>
        <v>0</v>
      </c>
      <c r="E12" s="13">
        <v>41550.9</v>
      </c>
      <c r="F12" s="13">
        <f>G12-E12</f>
        <v>0</v>
      </c>
      <c r="G12" s="13">
        <v>41550.9</v>
      </c>
      <c r="H12" s="13">
        <f>I12-G12</f>
        <v>0</v>
      </c>
      <c r="I12" s="13">
        <v>41550.9</v>
      </c>
      <c r="J12" s="13">
        <f>K12-I12</f>
        <v>3228.1999999999971</v>
      </c>
      <c r="K12" s="13">
        <v>44779.1</v>
      </c>
      <c r="L12" s="13">
        <f>M12-K12</f>
        <v>11.30000000000291</v>
      </c>
      <c r="M12" s="13">
        <v>44790.400000000001</v>
      </c>
      <c r="N12" s="17">
        <v>45595.6</v>
      </c>
    </row>
    <row r="13" spans="1:16" ht="28.9" customHeight="1" x14ac:dyDescent="0.2">
      <c r="A13" s="15" t="s">
        <v>114</v>
      </c>
      <c r="B13" s="14" t="s">
        <v>113</v>
      </c>
      <c r="C13" s="17">
        <v>0</v>
      </c>
      <c r="D13" s="13">
        <f>E13-C13</f>
        <v>0</v>
      </c>
      <c r="E13" s="13">
        <v>0</v>
      </c>
      <c r="F13" s="13">
        <f>G13-E13</f>
        <v>780.9</v>
      </c>
      <c r="G13" s="13">
        <v>780.9</v>
      </c>
      <c r="H13" s="13">
        <f>I13-G13</f>
        <v>0</v>
      </c>
      <c r="I13" s="13">
        <v>780.9</v>
      </c>
      <c r="J13" s="13">
        <f>K13-I13</f>
        <v>0</v>
      </c>
      <c r="K13" s="13">
        <v>780.9</v>
      </c>
      <c r="L13" s="13">
        <f>M13-K13</f>
        <v>0</v>
      </c>
      <c r="M13" s="13">
        <v>780.9</v>
      </c>
      <c r="N13" s="17">
        <v>780.9</v>
      </c>
    </row>
    <row r="14" spans="1:16" x14ac:dyDescent="0.2">
      <c r="A14" s="15" t="s">
        <v>112</v>
      </c>
      <c r="B14" s="14" t="s">
        <v>111</v>
      </c>
      <c r="C14" s="17">
        <v>2000</v>
      </c>
      <c r="D14" s="13">
        <f>E14-C14</f>
        <v>-14.5</v>
      </c>
      <c r="E14" s="13">
        <v>1985.5</v>
      </c>
      <c r="F14" s="13">
        <f>G14-E14</f>
        <v>0</v>
      </c>
      <c r="G14" s="13">
        <v>1985.5</v>
      </c>
      <c r="H14" s="13">
        <f>I14-G14</f>
        <v>-564.79999999999995</v>
      </c>
      <c r="I14" s="13">
        <v>1420.7</v>
      </c>
      <c r="J14" s="13">
        <f>K14-I14</f>
        <v>-451.90000000000009</v>
      </c>
      <c r="K14" s="13">
        <v>968.8</v>
      </c>
      <c r="L14" s="13">
        <f>M14-K14</f>
        <v>-893.19999999999993</v>
      </c>
      <c r="M14" s="13">
        <v>75.599999999999994</v>
      </c>
      <c r="N14" s="17">
        <v>75.599999999999994</v>
      </c>
    </row>
    <row r="15" spans="1:16" ht="52.5" customHeight="1" x14ac:dyDescent="0.2">
      <c r="A15" s="15" t="s">
        <v>110</v>
      </c>
      <c r="B15" s="14" t="s">
        <v>109</v>
      </c>
      <c r="C15" s="13">
        <v>0</v>
      </c>
      <c r="D15" s="13">
        <f>E15-C15</f>
        <v>0</v>
      </c>
      <c r="E15" s="13">
        <v>0</v>
      </c>
      <c r="F15" s="13">
        <f>G15-E15</f>
        <v>0</v>
      </c>
      <c r="G15" s="13">
        <v>0</v>
      </c>
      <c r="H15" s="13">
        <v>0</v>
      </c>
      <c r="I15" s="13">
        <v>0</v>
      </c>
      <c r="J15" s="13">
        <f>K15-I15</f>
        <v>0</v>
      </c>
      <c r="K15" s="13">
        <v>0</v>
      </c>
      <c r="L15" s="13">
        <f>M15-K15</f>
        <v>0</v>
      </c>
      <c r="M15" s="13">
        <v>0</v>
      </c>
      <c r="N15" s="21">
        <v>0</v>
      </c>
    </row>
    <row r="16" spans="1:16" ht="26.25" customHeight="1" x14ac:dyDescent="0.2">
      <c r="A16" s="15" t="s">
        <v>108</v>
      </c>
      <c r="B16" s="14" t="s">
        <v>107</v>
      </c>
      <c r="C16" s="17">
        <v>231564.2</v>
      </c>
      <c r="D16" s="13">
        <f>E16-C16</f>
        <v>0</v>
      </c>
      <c r="E16" s="13">
        <v>231564.2</v>
      </c>
      <c r="F16" s="13">
        <f>G16-E16</f>
        <v>355.79999999998836</v>
      </c>
      <c r="G16" s="13">
        <v>231920</v>
      </c>
      <c r="H16" s="13">
        <f>I16-G16</f>
        <v>-4050</v>
      </c>
      <c r="I16" s="13">
        <v>227870</v>
      </c>
      <c r="J16" s="13">
        <f>K16-I16</f>
        <v>15448.299999999988</v>
      </c>
      <c r="K16" s="13">
        <v>243318.3</v>
      </c>
      <c r="L16" s="13">
        <f>M16-K16</f>
        <v>6430.8000000000175</v>
      </c>
      <c r="M16" s="13">
        <v>249749.1</v>
      </c>
      <c r="N16" s="17">
        <v>250220.4</v>
      </c>
    </row>
    <row r="17" spans="1:14" s="8" customFormat="1" ht="15.75" hidden="1" customHeight="1" x14ac:dyDescent="0.2">
      <c r="A17" s="11" t="s">
        <v>106</v>
      </c>
      <c r="B17" s="10" t="s">
        <v>105</v>
      </c>
      <c r="C17" s="9">
        <f>C19</f>
        <v>0</v>
      </c>
      <c r="D17" s="9">
        <f>E17-C17</f>
        <v>0</v>
      </c>
      <c r="E17" s="9">
        <f>E19</f>
        <v>0</v>
      </c>
      <c r="F17" s="9">
        <f>G17-E17</f>
        <v>0</v>
      </c>
      <c r="G17" s="9">
        <f>G19</f>
        <v>0</v>
      </c>
      <c r="H17" s="9">
        <f>I17-G17</f>
        <v>0</v>
      </c>
      <c r="I17" s="9">
        <f>I19</f>
        <v>0</v>
      </c>
      <c r="J17" s="9">
        <f>K17-I17</f>
        <v>0</v>
      </c>
      <c r="K17" s="9">
        <f>K19</f>
        <v>0</v>
      </c>
      <c r="L17" s="9">
        <f>M17-K17</f>
        <v>0</v>
      </c>
      <c r="M17" s="9"/>
      <c r="N17" s="16"/>
    </row>
    <row r="18" spans="1:14" ht="80.25" hidden="1" customHeight="1" x14ac:dyDescent="0.2">
      <c r="A18" s="15" t="s">
        <v>104</v>
      </c>
      <c r="B18" s="14" t="s">
        <v>103</v>
      </c>
      <c r="C18" s="13"/>
      <c r="D18" s="13">
        <f>E18-C18</f>
        <v>0</v>
      </c>
      <c r="E18" s="13"/>
      <c r="F18" s="13">
        <f>G18-E18</f>
        <v>0</v>
      </c>
      <c r="G18" s="13"/>
      <c r="H18" s="13">
        <f>I18-G18</f>
        <v>0</v>
      </c>
      <c r="I18" s="13"/>
      <c r="J18" s="9">
        <f>K18-I18</f>
        <v>0</v>
      </c>
      <c r="K18" s="13"/>
      <c r="L18" s="9">
        <f>M18-K18</f>
        <v>0</v>
      </c>
      <c r="M18" s="13"/>
      <c r="N18" s="12"/>
    </row>
    <row r="19" spans="1:14" ht="25.5" hidden="1" x14ac:dyDescent="0.2">
      <c r="A19" s="15" t="s">
        <v>102</v>
      </c>
      <c r="B19" s="14" t="s">
        <v>101</v>
      </c>
      <c r="C19" s="13"/>
      <c r="D19" s="13">
        <f>E19-C19</f>
        <v>0</v>
      </c>
      <c r="E19" s="13"/>
      <c r="F19" s="13">
        <f>G19-E19</f>
        <v>0</v>
      </c>
      <c r="G19" s="13"/>
      <c r="H19" s="13">
        <f>I19-G19</f>
        <v>0</v>
      </c>
      <c r="I19" s="13"/>
      <c r="J19" s="13">
        <f>K19-I19</f>
        <v>0</v>
      </c>
      <c r="K19" s="13"/>
      <c r="L19" s="13">
        <f>M19-K19</f>
        <v>0</v>
      </c>
      <c r="M19" s="13"/>
      <c r="N19" s="12"/>
    </row>
    <row r="20" spans="1:14" ht="30" hidden="1" customHeight="1" x14ac:dyDescent="0.2">
      <c r="A20" s="15" t="s">
        <v>100</v>
      </c>
      <c r="B20" s="14" t="s">
        <v>99</v>
      </c>
      <c r="C20" s="13"/>
      <c r="D20" s="13">
        <f>E20-C20</f>
        <v>0</v>
      </c>
      <c r="E20" s="13"/>
      <c r="F20" s="13">
        <f>G20-E20</f>
        <v>0</v>
      </c>
      <c r="G20" s="13"/>
      <c r="H20" s="13">
        <f>I20-G20</f>
        <v>0</v>
      </c>
      <c r="I20" s="13"/>
      <c r="J20" s="9">
        <f>K20-I20</f>
        <v>0</v>
      </c>
      <c r="K20" s="13"/>
      <c r="L20" s="9">
        <f>M20-K20</f>
        <v>0</v>
      </c>
      <c r="M20" s="13"/>
      <c r="N20" s="12"/>
    </row>
    <row r="21" spans="1:14" s="8" customFormat="1" ht="54.75" customHeight="1" x14ac:dyDescent="0.2">
      <c r="A21" s="11" t="s">
        <v>98</v>
      </c>
      <c r="B21" s="10" t="s">
        <v>97</v>
      </c>
      <c r="C21" s="9">
        <f>C22+C23+C24</f>
        <v>43022.9</v>
      </c>
      <c r="D21" s="9">
        <f>D22+D23+D24</f>
        <v>421.30000000000018</v>
      </c>
      <c r="E21" s="9">
        <f>E22+E23+E24</f>
        <v>43444.2</v>
      </c>
      <c r="F21" s="9">
        <f>F22+F23+F24</f>
        <v>0</v>
      </c>
      <c r="G21" s="9">
        <f>G22+G23+G24</f>
        <v>43444.2</v>
      </c>
      <c r="H21" s="9">
        <f>H22+H23+H24</f>
        <v>18.5</v>
      </c>
      <c r="I21" s="9">
        <f>I22+I23+I24</f>
        <v>43462.7</v>
      </c>
      <c r="J21" s="9">
        <f>J22+J23+J24</f>
        <v>2093.5999999999945</v>
      </c>
      <c r="K21" s="9">
        <f>K22+K23+K24</f>
        <v>45556.3</v>
      </c>
      <c r="L21" s="9">
        <f>L22+L23+L24</f>
        <v>595</v>
      </c>
      <c r="M21" s="9">
        <f>M22+M23+M24</f>
        <v>46151.3</v>
      </c>
      <c r="N21" s="9">
        <f>N22+N23+N24</f>
        <v>46225.5</v>
      </c>
    </row>
    <row r="22" spans="1:14" ht="15" customHeight="1" x14ac:dyDescent="0.2">
      <c r="A22" s="15" t="s">
        <v>96</v>
      </c>
      <c r="B22" s="14" t="s">
        <v>95</v>
      </c>
      <c r="C22" s="22">
        <v>6683.4</v>
      </c>
      <c r="D22" s="13">
        <f>E22-C22</f>
        <v>367.30000000000018</v>
      </c>
      <c r="E22" s="13">
        <v>7050.7</v>
      </c>
      <c r="F22" s="13">
        <f>G22-E22</f>
        <v>0</v>
      </c>
      <c r="G22" s="13">
        <v>7050.7</v>
      </c>
      <c r="H22" s="13">
        <f>I22-G22</f>
        <v>0</v>
      </c>
      <c r="I22" s="13">
        <v>7050.7</v>
      </c>
      <c r="J22" s="13">
        <f>K22-I22</f>
        <v>287.60000000000036</v>
      </c>
      <c r="K22" s="13">
        <v>7338.3</v>
      </c>
      <c r="L22" s="13">
        <f>M22-K22</f>
        <v>0</v>
      </c>
      <c r="M22" s="13">
        <v>7338.3</v>
      </c>
      <c r="N22" s="22">
        <v>7412.5</v>
      </c>
    </row>
    <row r="23" spans="1:14" ht="71.45" customHeight="1" x14ac:dyDescent="0.2">
      <c r="A23" s="15" t="s">
        <v>94</v>
      </c>
      <c r="B23" s="14" t="s">
        <v>93</v>
      </c>
      <c r="C23" s="17">
        <v>36172.300000000003</v>
      </c>
      <c r="D23" s="13">
        <f>E23-C23</f>
        <v>0</v>
      </c>
      <c r="E23" s="13">
        <v>36172.300000000003</v>
      </c>
      <c r="F23" s="13">
        <f>G23-E23</f>
        <v>0</v>
      </c>
      <c r="G23" s="13">
        <v>36172.300000000003</v>
      </c>
      <c r="H23" s="13">
        <f>I23-G23</f>
        <v>0</v>
      </c>
      <c r="I23" s="13">
        <v>36172.300000000003</v>
      </c>
      <c r="J23" s="13">
        <f>K23-I23</f>
        <v>1854.8999999999942</v>
      </c>
      <c r="K23" s="13">
        <v>38027.199999999997</v>
      </c>
      <c r="L23" s="13">
        <f>M23-K23</f>
        <v>595</v>
      </c>
      <c r="M23" s="13">
        <v>38622.199999999997</v>
      </c>
      <c r="N23" s="17">
        <v>38622.199999999997</v>
      </c>
    </row>
    <row r="24" spans="1:14" ht="51.75" customHeight="1" x14ac:dyDescent="0.2">
      <c r="A24" s="15" t="s">
        <v>92</v>
      </c>
      <c r="B24" s="14" t="s">
        <v>91</v>
      </c>
      <c r="C24" s="17">
        <v>167.2</v>
      </c>
      <c r="D24" s="13">
        <f>E24-C24</f>
        <v>54</v>
      </c>
      <c r="E24" s="13">
        <v>221.2</v>
      </c>
      <c r="F24" s="13">
        <f>G24-E24</f>
        <v>0</v>
      </c>
      <c r="G24" s="13">
        <v>221.2</v>
      </c>
      <c r="H24" s="13">
        <f>I24-G24</f>
        <v>18.5</v>
      </c>
      <c r="I24" s="13">
        <v>239.7</v>
      </c>
      <c r="J24" s="13">
        <f>K24-I24</f>
        <v>-48.899999999999977</v>
      </c>
      <c r="K24" s="13">
        <v>190.8</v>
      </c>
      <c r="L24" s="13">
        <f>M24-K24</f>
        <v>0</v>
      </c>
      <c r="M24" s="13">
        <v>190.8</v>
      </c>
      <c r="N24" s="17">
        <v>190.8</v>
      </c>
    </row>
    <row r="25" spans="1:14" s="8" customFormat="1" ht="16.5" customHeight="1" x14ac:dyDescent="0.2">
      <c r="A25" s="11" t="s">
        <v>90</v>
      </c>
      <c r="B25" s="10" t="s">
        <v>89</v>
      </c>
      <c r="C25" s="9">
        <f>SUM(C26:C32)</f>
        <v>281588.90000000002</v>
      </c>
      <c r="D25" s="9">
        <f>E25-C25</f>
        <v>63756.099999999977</v>
      </c>
      <c r="E25" s="9">
        <f>SUM(E26:E32)</f>
        <v>345345</v>
      </c>
      <c r="F25" s="9">
        <f>G25-E25</f>
        <v>8032.4000000000233</v>
      </c>
      <c r="G25" s="9">
        <f>SUM(G26:G32)</f>
        <v>353377.4</v>
      </c>
      <c r="H25" s="9">
        <f>I25-G25</f>
        <v>-8810.1000000000349</v>
      </c>
      <c r="I25" s="9">
        <f>SUM(I26:I32)</f>
        <v>344567.3</v>
      </c>
      <c r="J25" s="9">
        <f>K25-I25</f>
        <v>25426.200000000012</v>
      </c>
      <c r="K25" s="9">
        <f>SUM(K26:K32)</f>
        <v>369993.5</v>
      </c>
      <c r="L25" s="9">
        <f>M25-K25</f>
        <v>-195.80000000004657</v>
      </c>
      <c r="M25" s="9">
        <f>SUM(M26:M32)</f>
        <v>369797.69999999995</v>
      </c>
      <c r="N25" s="9">
        <f>SUM(N26:N32)</f>
        <v>369797.69999999995</v>
      </c>
    </row>
    <row r="26" spans="1:14" ht="16.5" customHeight="1" x14ac:dyDescent="0.2">
      <c r="A26" s="15" t="s">
        <v>88</v>
      </c>
      <c r="B26" s="14" t="s">
        <v>87</v>
      </c>
      <c r="C26" s="17">
        <v>4213.3999999999996</v>
      </c>
      <c r="D26" s="13">
        <f>E26-C26</f>
        <v>0</v>
      </c>
      <c r="E26" s="13">
        <v>4213.3999999999996</v>
      </c>
      <c r="F26" s="13">
        <f>G26-E26</f>
        <v>173</v>
      </c>
      <c r="G26" s="13">
        <v>4386.3999999999996</v>
      </c>
      <c r="H26" s="13">
        <f>I26-G26</f>
        <v>0</v>
      </c>
      <c r="I26" s="13">
        <v>4386.3999999999996</v>
      </c>
      <c r="J26" s="13">
        <f>K26-I26</f>
        <v>-777.39999999999964</v>
      </c>
      <c r="K26" s="13">
        <v>3609</v>
      </c>
      <c r="L26" s="13">
        <f>M26-K26</f>
        <v>-155.90000000000009</v>
      </c>
      <c r="M26" s="13">
        <v>3453.1</v>
      </c>
      <c r="N26" s="17">
        <v>3453.1</v>
      </c>
    </row>
    <row r="27" spans="1:14" ht="25.5" x14ac:dyDescent="0.2">
      <c r="A27" s="15" t="s">
        <v>86</v>
      </c>
      <c r="B27" s="14" t="s">
        <v>85</v>
      </c>
      <c r="C27" s="17">
        <v>2101.3000000000002</v>
      </c>
      <c r="D27" s="13">
        <f>E27-C27</f>
        <v>0</v>
      </c>
      <c r="E27" s="13">
        <v>2101.3000000000002</v>
      </c>
      <c r="F27" s="13">
        <f>G27-E27</f>
        <v>700.09999999999991</v>
      </c>
      <c r="G27" s="13">
        <v>2801.4</v>
      </c>
      <c r="H27" s="13">
        <f>I27-G27</f>
        <v>0</v>
      </c>
      <c r="I27" s="13">
        <v>2801.4</v>
      </c>
      <c r="J27" s="13">
        <f>K27-I27</f>
        <v>12788.2</v>
      </c>
      <c r="K27" s="13">
        <v>15589.6</v>
      </c>
      <c r="L27" s="13">
        <f>M27-K27</f>
        <v>-4255.2000000000007</v>
      </c>
      <c r="M27" s="13">
        <v>11334.4</v>
      </c>
      <c r="N27" s="17">
        <v>11334.4</v>
      </c>
    </row>
    <row r="28" spans="1:14" ht="15.75" customHeight="1" x14ac:dyDescent="0.2">
      <c r="A28" s="15" t="s">
        <v>84</v>
      </c>
      <c r="B28" s="14" t="s">
        <v>83</v>
      </c>
      <c r="C28" s="19">
        <v>0</v>
      </c>
      <c r="D28" s="13">
        <f>E28-C28</f>
        <v>0</v>
      </c>
      <c r="E28" s="13">
        <v>0</v>
      </c>
      <c r="F28" s="13">
        <f>G28-E28</f>
        <v>0</v>
      </c>
      <c r="G28" s="13">
        <v>0</v>
      </c>
      <c r="H28" s="13">
        <f>I28-G28</f>
        <v>0</v>
      </c>
      <c r="I28" s="13">
        <v>0</v>
      </c>
      <c r="J28" s="13">
        <f>K28-I28</f>
        <v>0</v>
      </c>
      <c r="K28" s="13">
        <v>0</v>
      </c>
      <c r="L28" s="13">
        <f>M28-K28</f>
        <v>0</v>
      </c>
      <c r="M28" s="13">
        <v>0</v>
      </c>
      <c r="N28" s="17">
        <v>0</v>
      </c>
    </row>
    <row r="29" spans="1:14" ht="15.75" customHeight="1" x14ac:dyDescent="0.2">
      <c r="A29" s="15" t="s">
        <v>82</v>
      </c>
      <c r="B29" s="14" t="s">
        <v>81</v>
      </c>
      <c r="C29" s="17">
        <v>7500</v>
      </c>
      <c r="D29" s="13">
        <f>E29-C29</f>
        <v>0</v>
      </c>
      <c r="E29" s="13">
        <v>7500</v>
      </c>
      <c r="F29" s="13">
        <f>G29-E29</f>
        <v>0</v>
      </c>
      <c r="G29" s="13">
        <v>7500</v>
      </c>
      <c r="H29" s="13">
        <f>I29-G29</f>
        <v>937.20000000000073</v>
      </c>
      <c r="I29" s="13">
        <v>8437.2000000000007</v>
      </c>
      <c r="J29" s="13">
        <f>K29-I29</f>
        <v>-6.6000000000003638</v>
      </c>
      <c r="K29" s="13">
        <v>8430.6</v>
      </c>
      <c r="L29" s="13">
        <f>M29-K29</f>
        <v>0</v>
      </c>
      <c r="M29" s="13">
        <v>8430.6</v>
      </c>
      <c r="N29" s="17">
        <v>8430.6</v>
      </c>
    </row>
    <row r="30" spans="1:14" ht="26.25" customHeight="1" x14ac:dyDescent="0.2">
      <c r="A30" s="15" t="s">
        <v>80</v>
      </c>
      <c r="B30" s="14" t="s">
        <v>79</v>
      </c>
      <c r="C30" s="17">
        <v>153337.79999999999</v>
      </c>
      <c r="D30" s="13">
        <f>E30-C30</f>
        <v>63756.100000000006</v>
      </c>
      <c r="E30" s="13">
        <v>217093.9</v>
      </c>
      <c r="F30" s="13">
        <f>G30-E30</f>
        <v>7108.3999999999942</v>
      </c>
      <c r="G30" s="13">
        <v>224202.3</v>
      </c>
      <c r="H30" s="13">
        <f>I30-G30</f>
        <v>-10011</v>
      </c>
      <c r="I30" s="13">
        <v>214191.3</v>
      </c>
      <c r="J30" s="13">
        <f>K30-I30</f>
        <v>6313.8000000000175</v>
      </c>
      <c r="K30" s="13">
        <v>220505.1</v>
      </c>
      <c r="L30" s="13">
        <f>M30-K30</f>
        <v>7752.7999999999884</v>
      </c>
      <c r="M30" s="13">
        <v>228257.9</v>
      </c>
      <c r="N30" s="17">
        <v>228257.9</v>
      </c>
    </row>
    <row r="31" spans="1:14" ht="15.75" customHeight="1" x14ac:dyDescent="0.2">
      <c r="A31" s="15" t="s">
        <v>78</v>
      </c>
      <c r="B31" s="14" t="s">
        <v>77</v>
      </c>
      <c r="C31" s="17">
        <v>39680.300000000003</v>
      </c>
      <c r="D31" s="13">
        <f>E31-C31</f>
        <v>0</v>
      </c>
      <c r="E31" s="13">
        <v>39680.300000000003</v>
      </c>
      <c r="F31" s="13">
        <f>G31-E31</f>
        <v>50.899999999994179</v>
      </c>
      <c r="G31" s="13">
        <v>39731.199999999997</v>
      </c>
      <c r="H31" s="13">
        <f>I31-G31</f>
        <v>0</v>
      </c>
      <c r="I31" s="13">
        <v>39731.199999999997</v>
      </c>
      <c r="J31" s="13">
        <f>K31-I31</f>
        <v>38.5</v>
      </c>
      <c r="K31" s="13">
        <v>39769.699999999997</v>
      </c>
      <c r="L31" s="13">
        <f>M31-K31</f>
        <v>-523.39999999999418</v>
      </c>
      <c r="M31" s="13">
        <v>39246.300000000003</v>
      </c>
      <c r="N31" s="17">
        <v>39246.300000000003</v>
      </c>
    </row>
    <row r="32" spans="1:14" ht="26.25" customHeight="1" x14ac:dyDescent="0.2">
      <c r="A32" s="15" t="s">
        <v>76</v>
      </c>
      <c r="B32" s="14" t="s">
        <v>75</v>
      </c>
      <c r="C32" s="17">
        <v>74756.100000000006</v>
      </c>
      <c r="D32" s="13">
        <f>E32-C32</f>
        <v>0</v>
      </c>
      <c r="E32" s="13">
        <v>74756.100000000006</v>
      </c>
      <c r="F32" s="13">
        <f>G32-E32</f>
        <v>0</v>
      </c>
      <c r="G32" s="13">
        <v>74756.100000000006</v>
      </c>
      <c r="H32" s="13">
        <f>I32-G32</f>
        <v>263.69999999999709</v>
      </c>
      <c r="I32" s="13">
        <v>75019.8</v>
      </c>
      <c r="J32" s="13">
        <f>K32-I32</f>
        <v>7069.6999999999971</v>
      </c>
      <c r="K32" s="13">
        <v>82089.5</v>
      </c>
      <c r="L32" s="13">
        <f>M32-K32</f>
        <v>-3014.1000000000058</v>
      </c>
      <c r="M32" s="13">
        <v>79075.399999999994</v>
      </c>
      <c r="N32" s="17">
        <v>79075.399999999994</v>
      </c>
    </row>
    <row r="33" spans="1:14" s="8" customFormat="1" ht="27.75" customHeight="1" x14ac:dyDescent="0.2">
      <c r="A33" s="11" t="s">
        <v>74</v>
      </c>
      <c r="B33" s="10" t="s">
        <v>73</v>
      </c>
      <c r="C33" s="9">
        <f>SUM(C34:C37)</f>
        <v>186404.40000000002</v>
      </c>
      <c r="D33" s="9">
        <f>E33-C33</f>
        <v>37781.799999999959</v>
      </c>
      <c r="E33" s="9">
        <f>SUM(E34:E37)</f>
        <v>224186.19999999998</v>
      </c>
      <c r="F33" s="9">
        <f>G33-E33</f>
        <v>390834</v>
      </c>
      <c r="G33" s="9">
        <f>SUM(G34:G37)</f>
        <v>615020.19999999995</v>
      </c>
      <c r="H33" s="9">
        <f>I33-G33</f>
        <v>23456.79999999993</v>
      </c>
      <c r="I33" s="9">
        <f>SUM(I34:I37)</f>
        <v>638476.99999999988</v>
      </c>
      <c r="J33" s="9">
        <f>K33-I33</f>
        <v>243437.40000000002</v>
      </c>
      <c r="K33" s="9">
        <f>SUM(K34:K37)</f>
        <v>881914.39999999991</v>
      </c>
      <c r="L33" s="9">
        <f>M33-K33</f>
        <v>277910.19999999995</v>
      </c>
      <c r="M33" s="9">
        <f>SUM(M34:M37)</f>
        <v>1159824.5999999999</v>
      </c>
      <c r="N33" s="9">
        <f>SUM(N34:N37)</f>
        <v>1159824.5999999999</v>
      </c>
    </row>
    <row r="34" spans="1:14" ht="16.5" customHeight="1" x14ac:dyDescent="0.2">
      <c r="A34" s="15" t="s">
        <v>72</v>
      </c>
      <c r="B34" s="14" t="s">
        <v>71</v>
      </c>
      <c r="C34" s="17">
        <v>108888.6</v>
      </c>
      <c r="D34" s="13">
        <f>E34-C34</f>
        <v>15519.799999999988</v>
      </c>
      <c r="E34" s="13">
        <v>124408.4</v>
      </c>
      <c r="F34" s="13">
        <f>G34-E34</f>
        <v>388113.1</v>
      </c>
      <c r="G34" s="13">
        <v>512521.5</v>
      </c>
      <c r="H34" s="13">
        <f>I34-G34</f>
        <v>-52</v>
      </c>
      <c r="I34" s="13">
        <v>512469.5</v>
      </c>
      <c r="J34" s="13">
        <f>K34-I34</f>
        <v>235258.59999999998</v>
      </c>
      <c r="K34" s="13">
        <v>747728.1</v>
      </c>
      <c r="L34" s="13">
        <f>M34-K34</f>
        <v>266024</v>
      </c>
      <c r="M34" s="13">
        <v>1013752.1</v>
      </c>
      <c r="N34" s="17">
        <v>1013752.1</v>
      </c>
    </row>
    <row r="35" spans="1:14" ht="17.25" customHeight="1" x14ac:dyDescent="0.2">
      <c r="A35" s="15" t="s">
        <v>70</v>
      </c>
      <c r="B35" s="14" t="s">
        <v>69</v>
      </c>
      <c r="C35" s="17">
        <v>31033.1</v>
      </c>
      <c r="D35" s="13">
        <f>E35-C35</f>
        <v>17159.599999999999</v>
      </c>
      <c r="E35" s="13">
        <v>48192.7</v>
      </c>
      <c r="F35" s="13">
        <f>G35-E35</f>
        <v>2322.5</v>
      </c>
      <c r="G35" s="13">
        <v>50515.199999999997</v>
      </c>
      <c r="H35" s="13">
        <f>I35-G35</f>
        <v>-1295</v>
      </c>
      <c r="I35" s="13">
        <v>49220.2</v>
      </c>
      <c r="J35" s="13">
        <f>K35-I35</f>
        <v>-8786.7999999999956</v>
      </c>
      <c r="K35" s="13">
        <v>40433.4</v>
      </c>
      <c r="L35" s="13">
        <f>M35-K35</f>
        <v>11426.199999999997</v>
      </c>
      <c r="M35" s="13">
        <v>51859.6</v>
      </c>
      <c r="N35" s="17">
        <v>51859.6</v>
      </c>
    </row>
    <row r="36" spans="1:14" x14ac:dyDescent="0.2">
      <c r="A36" s="15" t="s">
        <v>68</v>
      </c>
      <c r="B36" s="14" t="s">
        <v>67</v>
      </c>
      <c r="C36" s="17">
        <v>46470</v>
      </c>
      <c r="D36" s="13">
        <f>E36-C36</f>
        <v>5102.4000000000015</v>
      </c>
      <c r="E36" s="13">
        <v>51572.4</v>
      </c>
      <c r="F36" s="13">
        <f>G36-E36</f>
        <v>398.40000000000146</v>
      </c>
      <c r="G36" s="13">
        <v>51970.8</v>
      </c>
      <c r="H36" s="13">
        <f>I36-G36</f>
        <v>24803.800000000003</v>
      </c>
      <c r="I36" s="13">
        <v>76774.600000000006</v>
      </c>
      <c r="J36" s="13">
        <f>K36-I36</f>
        <v>16965.599999999991</v>
      </c>
      <c r="K36" s="13">
        <v>93740.2</v>
      </c>
      <c r="L36" s="13">
        <f>M36-K36</f>
        <v>460</v>
      </c>
      <c r="M36" s="13">
        <v>94200.2</v>
      </c>
      <c r="N36" s="17">
        <v>94200.2</v>
      </c>
    </row>
    <row r="37" spans="1:14" ht="38.25" x14ac:dyDescent="0.2">
      <c r="A37" s="15" t="s">
        <v>66</v>
      </c>
      <c r="B37" s="14" t="s">
        <v>65</v>
      </c>
      <c r="C37" s="17">
        <v>12.7</v>
      </c>
      <c r="D37" s="13">
        <f>E37-C37</f>
        <v>0</v>
      </c>
      <c r="E37" s="13">
        <v>12.7</v>
      </c>
      <c r="F37" s="13">
        <f>G37-E37</f>
        <v>0</v>
      </c>
      <c r="G37" s="13">
        <v>12.7</v>
      </c>
      <c r="H37" s="13">
        <f>I37-G37</f>
        <v>0</v>
      </c>
      <c r="I37" s="13">
        <v>12.7</v>
      </c>
      <c r="J37" s="13">
        <f>K37-I37</f>
        <v>0</v>
      </c>
      <c r="K37" s="13">
        <v>12.7</v>
      </c>
      <c r="L37" s="13">
        <f>M37-K37</f>
        <v>0</v>
      </c>
      <c r="M37" s="13">
        <v>12.7</v>
      </c>
      <c r="N37" s="17">
        <v>12.7</v>
      </c>
    </row>
    <row r="38" spans="1:14" s="8" customFormat="1" ht="26.25" customHeight="1" x14ac:dyDescent="0.2">
      <c r="A38" s="11" t="s">
        <v>64</v>
      </c>
      <c r="B38" s="10" t="s">
        <v>63</v>
      </c>
      <c r="C38" s="9">
        <f>SUM(C39:C41)</f>
        <v>1151.0999999999999</v>
      </c>
      <c r="D38" s="9">
        <f>E38-C38</f>
        <v>0</v>
      </c>
      <c r="E38" s="9">
        <f>SUM(E39:E41)</f>
        <v>1151.0999999999999</v>
      </c>
      <c r="F38" s="9">
        <f>G38-E38</f>
        <v>11.700000000000045</v>
      </c>
      <c r="G38" s="9">
        <f>SUM(G39:G41)</f>
        <v>1162.8</v>
      </c>
      <c r="H38" s="9">
        <f>I38-G38</f>
        <v>21000</v>
      </c>
      <c r="I38" s="9">
        <f>SUM(I39:I41)</f>
        <v>22162.799999999999</v>
      </c>
      <c r="J38" s="9">
        <f>K38-I38</f>
        <v>-21005</v>
      </c>
      <c r="K38" s="9">
        <f>SUM(K39:K41)</f>
        <v>1157.8</v>
      </c>
      <c r="L38" s="9">
        <f>M38-K38</f>
        <v>0</v>
      </c>
      <c r="M38" s="18">
        <f>SUM(M39:M41)</f>
        <v>1157.8</v>
      </c>
      <c r="N38" s="18">
        <f>SUM(N39:N41)</f>
        <v>1157.8</v>
      </c>
    </row>
    <row r="39" spans="1:14" ht="16.5" hidden="1" customHeight="1" x14ac:dyDescent="0.2">
      <c r="A39" s="15" t="s">
        <v>62</v>
      </c>
      <c r="B39" s="14" t="s">
        <v>61</v>
      </c>
      <c r="C39" s="13"/>
      <c r="D39" s="13">
        <f>E39-C39</f>
        <v>0</v>
      </c>
      <c r="E39" s="13"/>
      <c r="F39" s="13">
        <f>G39-E39</f>
        <v>0</v>
      </c>
      <c r="G39" s="13"/>
      <c r="H39" s="13">
        <f>I39-G39</f>
        <v>0</v>
      </c>
      <c r="I39" s="13"/>
      <c r="J39" s="13">
        <f>K39-I39</f>
        <v>0</v>
      </c>
      <c r="K39" s="13"/>
      <c r="L39" s="13">
        <f>M39-K39</f>
        <v>0</v>
      </c>
      <c r="M39" s="13"/>
      <c r="N39" s="21"/>
    </row>
    <row r="40" spans="1:14" ht="37.5" hidden="1" customHeight="1" x14ac:dyDescent="0.2">
      <c r="A40" s="15" t="s">
        <v>60</v>
      </c>
      <c r="B40" s="14" t="s">
        <v>59</v>
      </c>
      <c r="C40" s="13"/>
      <c r="D40" s="13">
        <f>E40-C40</f>
        <v>0</v>
      </c>
      <c r="E40" s="13"/>
      <c r="F40" s="13">
        <f>G40-E40</f>
        <v>0</v>
      </c>
      <c r="G40" s="13"/>
      <c r="H40" s="13">
        <f>I40-G40</f>
        <v>0</v>
      </c>
      <c r="I40" s="13"/>
      <c r="J40" s="13">
        <f>K40-I40</f>
        <v>0</v>
      </c>
      <c r="K40" s="13"/>
      <c r="L40" s="13">
        <f>M40-K40</f>
        <v>0</v>
      </c>
      <c r="M40" s="13"/>
      <c r="N40" s="21"/>
    </row>
    <row r="41" spans="1:14" ht="28.5" customHeight="1" x14ac:dyDescent="0.2">
      <c r="A41" s="15" t="s">
        <v>58</v>
      </c>
      <c r="B41" s="14" t="s">
        <v>57</v>
      </c>
      <c r="C41" s="17">
        <v>1151.0999999999999</v>
      </c>
      <c r="D41" s="13">
        <f>E41-C41</f>
        <v>0</v>
      </c>
      <c r="E41" s="13">
        <v>1151.0999999999999</v>
      </c>
      <c r="F41" s="13">
        <f>G41-E41</f>
        <v>11.700000000000045</v>
      </c>
      <c r="G41" s="13">
        <v>1162.8</v>
      </c>
      <c r="H41" s="13">
        <f>I41-G41</f>
        <v>21000</v>
      </c>
      <c r="I41" s="13">
        <v>22162.799999999999</v>
      </c>
      <c r="J41" s="13">
        <f>K41-I41</f>
        <v>-21005</v>
      </c>
      <c r="K41" s="13">
        <v>1157.8</v>
      </c>
      <c r="L41" s="13">
        <f>M41-K41</f>
        <v>0</v>
      </c>
      <c r="M41" s="13">
        <v>1157.8</v>
      </c>
      <c r="N41" s="17">
        <v>1157.8</v>
      </c>
    </row>
    <row r="42" spans="1:14" s="8" customFormat="1" ht="16.5" customHeight="1" x14ac:dyDescent="0.2">
      <c r="A42" s="11" t="s">
        <v>56</v>
      </c>
      <c r="B42" s="10" t="s">
        <v>55</v>
      </c>
      <c r="C42" s="9">
        <f>SUM(C43:C47)</f>
        <v>2635449.7999999998</v>
      </c>
      <c r="D42" s="9">
        <f>E42-C42</f>
        <v>1532.5</v>
      </c>
      <c r="E42" s="9">
        <f>SUM(E43:E47)</f>
        <v>2636982.2999999998</v>
      </c>
      <c r="F42" s="9">
        <f>G42-E42</f>
        <v>15807</v>
      </c>
      <c r="G42" s="9">
        <f>SUM(G43:G47)</f>
        <v>2652789.2999999998</v>
      </c>
      <c r="H42" s="9">
        <f>I42-G42</f>
        <v>-19051.199999999721</v>
      </c>
      <c r="I42" s="9">
        <f>SUM(I43:I47)</f>
        <v>2633738.1</v>
      </c>
      <c r="J42" s="9">
        <f>K42-I42</f>
        <v>52603</v>
      </c>
      <c r="K42" s="9">
        <f>SUM(K43:K47)</f>
        <v>2686341.1</v>
      </c>
      <c r="L42" s="9">
        <f>M42-K42</f>
        <v>-32851</v>
      </c>
      <c r="M42" s="18">
        <f>SUM(M43:M47)</f>
        <v>2653490.1</v>
      </c>
      <c r="N42" s="18">
        <f>SUM(N43:N47)</f>
        <v>2654194.1</v>
      </c>
    </row>
    <row r="43" spans="1:14" ht="17.25" customHeight="1" x14ac:dyDescent="0.2">
      <c r="A43" s="15" t="s">
        <v>54</v>
      </c>
      <c r="B43" s="14" t="s">
        <v>53</v>
      </c>
      <c r="C43" s="17">
        <v>904476.2</v>
      </c>
      <c r="D43" s="13">
        <f>E43-C43</f>
        <v>-1186.3999999999069</v>
      </c>
      <c r="E43" s="13">
        <v>903289.8</v>
      </c>
      <c r="F43" s="13">
        <f>G43-E43</f>
        <v>23694.199999999953</v>
      </c>
      <c r="G43" s="13">
        <v>926984</v>
      </c>
      <c r="H43" s="13">
        <f>I43-G43</f>
        <v>261.59999999997672</v>
      </c>
      <c r="I43" s="13">
        <v>927245.6</v>
      </c>
      <c r="J43" s="13">
        <f>K43-I43</f>
        <v>-1829.4000000000233</v>
      </c>
      <c r="K43" s="13">
        <v>925416.2</v>
      </c>
      <c r="L43" s="13">
        <f>M43-K43</f>
        <v>-21155</v>
      </c>
      <c r="M43" s="13">
        <v>904261.2</v>
      </c>
      <c r="N43" s="17">
        <v>904261.1</v>
      </c>
    </row>
    <row r="44" spans="1:14" ht="17.25" customHeight="1" x14ac:dyDescent="0.2">
      <c r="A44" s="15" t="s">
        <v>52</v>
      </c>
      <c r="B44" s="14" t="s">
        <v>51</v>
      </c>
      <c r="C44" s="17">
        <v>1182119.7</v>
      </c>
      <c r="D44" s="13">
        <f>E44-C44</f>
        <v>1633.6000000000931</v>
      </c>
      <c r="E44" s="13">
        <v>1183753.3</v>
      </c>
      <c r="F44" s="13">
        <f>G44-E44</f>
        <v>3896.1999999999534</v>
      </c>
      <c r="G44" s="13">
        <v>1187649.5</v>
      </c>
      <c r="H44" s="13">
        <f>I44-G44</f>
        <v>1354.5</v>
      </c>
      <c r="I44" s="13">
        <v>1189004</v>
      </c>
      <c r="J44" s="13">
        <f>K44-I44</f>
        <v>36190.800000000047</v>
      </c>
      <c r="K44" s="13">
        <v>1225194.8</v>
      </c>
      <c r="L44" s="13">
        <f>M44-K44</f>
        <v>-3932.1999999999534</v>
      </c>
      <c r="M44" s="13">
        <v>1221262.6000000001</v>
      </c>
      <c r="N44" s="17">
        <v>1221262.6000000001</v>
      </c>
    </row>
    <row r="45" spans="1:14" ht="27.75" customHeight="1" x14ac:dyDescent="0.2">
      <c r="A45" s="15" t="s">
        <v>50</v>
      </c>
      <c r="B45" s="14" t="s">
        <v>49</v>
      </c>
      <c r="C45" s="17">
        <v>360079.5</v>
      </c>
      <c r="D45" s="13">
        <f>E45-C45</f>
        <v>1085.2999999999884</v>
      </c>
      <c r="E45" s="13">
        <v>361164.79999999999</v>
      </c>
      <c r="F45" s="13">
        <f>G45-E45</f>
        <v>-25387.200000000012</v>
      </c>
      <c r="G45" s="13">
        <v>335777.6</v>
      </c>
      <c r="H45" s="13">
        <f>I45-G45</f>
        <v>-19909.899999999965</v>
      </c>
      <c r="I45" s="13">
        <v>315867.7</v>
      </c>
      <c r="J45" s="13">
        <f>K45-I45</f>
        <v>12440</v>
      </c>
      <c r="K45" s="13">
        <v>328307.7</v>
      </c>
      <c r="L45" s="13">
        <f>M45-K45</f>
        <v>-7564.1000000000349</v>
      </c>
      <c r="M45" s="13">
        <v>320743.59999999998</v>
      </c>
      <c r="N45" s="17">
        <v>321043.59999999998</v>
      </c>
    </row>
    <row r="46" spans="1:14" ht="25.5" x14ac:dyDescent="0.2">
      <c r="A46" s="15" t="s">
        <v>48</v>
      </c>
      <c r="B46" s="14" t="s">
        <v>47</v>
      </c>
      <c r="C46" s="17">
        <v>93576.9</v>
      </c>
      <c r="D46" s="13">
        <f>E46-C46</f>
        <v>0</v>
      </c>
      <c r="E46" s="13">
        <v>93576.9</v>
      </c>
      <c r="F46" s="13">
        <f>G46-E46</f>
        <v>17500</v>
      </c>
      <c r="G46" s="13">
        <v>111076.9</v>
      </c>
      <c r="H46" s="13">
        <f>I46-G46</f>
        <v>400</v>
      </c>
      <c r="I46" s="13">
        <v>111476.9</v>
      </c>
      <c r="J46" s="13">
        <f>K46-I46</f>
        <v>5614.1000000000058</v>
      </c>
      <c r="K46" s="13">
        <v>117091</v>
      </c>
      <c r="L46" s="13">
        <f>M46-K46</f>
        <v>490</v>
      </c>
      <c r="M46" s="13">
        <v>117581</v>
      </c>
      <c r="N46" s="17">
        <v>117581</v>
      </c>
    </row>
    <row r="47" spans="1:14" ht="25.5" x14ac:dyDescent="0.2">
      <c r="A47" s="15" t="s">
        <v>46</v>
      </c>
      <c r="B47" s="14" t="s">
        <v>45</v>
      </c>
      <c r="C47" s="17">
        <v>95197.5</v>
      </c>
      <c r="D47" s="13">
        <f>E47-C47</f>
        <v>0</v>
      </c>
      <c r="E47" s="13">
        <v>95197.5</v>
      </c>
      <c r="F47" s="13">
        <f>G47-E47</f>
        <v>-3896.1999999999971</v>
      </c>
      <c r="G47" s="13">
        <v>91301.3</v>
      </c>
      <c r="H47" s="13">
        <f>I47-G47</f>
        <v>-1157.4000000000087</v>
      </c>
      <c r="I47" s="13">
        <v>90143.9</v>
      </c>
      <c r="J47" s="13">
        <f>K47-I47</f>
        <v>187.5</v>
      </c>
      <c r="K47" s="13">
        <v>90331.4</v>
      </c>
      <c r="L47" s="13">
        <f>M47-K47</f>
        <v>-689.69999999999709</v>
      </c>
      <c r="M47" s="13">
        <v>89641.7</v>
      </c>
      <c r="N47" s="17">
        <v>90045.8</v>
      </c>
    </row>
    <row r="48" spans="1:14" s="8" customFormat="1" ht="17.25" customHeight="1" x14ac:dyDescent="0.2">
      <c r="A48" s="11" t="s">
        <v>44</v>
      </c>
      <c r="B48" s="10" t="s">
        <v>43</v>
      </c>
      <c r="C48" s="9">
        <f>SUM(C49:C50)</f>
        <v>252751.7</v>
      </c>
      <c r="D48" s="9">
        <f>E48-C48</f>
        <v>17.199999999982538</v>
      </c>
      <c r="E48" s="9">
        <f>SUM(E49:E50)</f>
        <v>252768.9</v>
      </c>
      <c r="F48" s="9">
        <f>G48-E48</f>
        <v>4516.7000000000116</v>
      </c>
      <c r="G48" s="9">
        <f>SUM(G49:G50)</f>
        <v>257285.6</v>
      </c>
      <c r="H48" s="9">
        <f>I48-G48</f>
        <v>1689.2999999999884</v>
      </c>
      <c r="I48" s="9">
        <f>SUM(I49:I50)</f>
        <v>258974.9</v>
      </c>
      <c r="J48" s="9">
        <f>K48-I48</f>
        <v>-438.60000000000582</v>
      </c>
      <c r="K48" s="9">
        <f>SUM(K49:K50)</f>
        <v>258536.3</v>
      </c>
      <c r="L48" s="9">
        <f>M48-K48</f>
        <v>123.60000000000582</v>
      </c>
      <c r="M48" s="18">
        <f>SUM(M49:M50)</f>
        <v>258659.9</v>
      </c>
      <c r="N48" s="18">
        <f>SUM(N49:N50)</f>
        <v>258659.9</v>
      </c>
    </row>
    <row r="49" spans="1:14" ht="15.75" customHeight="1" x14ac:dyDescent="0.2">
      <c r="A49" s="15" t="s">
        <v>42</v>
      </c>
      <c r="B49" s="14" t="s">
        <v>41</v>
      </c>
      <c r="C49" s="17">
        <v>252538.2</v>
      </c>
      <c r="D49" s="13">
        <f>E49-C49</f>
        <v>17.199999999982538</v>
      </c>
      <c r="E49" s="13">
        <v>252555.4</v>
      </c>
      <c r="F49" s="13">
        <f>G49-E49</f>
        <v>4516.7000000000116</v>
      </c>
      <c r="G49" s="13">
        <v>257072.1</v>
      </c>
      <c r="H49" s="13">
        <f>I49-G49</f>
        <v>1689.2999999999884</v>
      </c>
      <c r="I49" s="13">
        <v>258761.4</v>
      </c>
      <c r="J49" s="13">
        <f>K49-I49</f>
        <v>-438.60000000000582</v>
      </c>
      <c r="K49" s="13">
        <v>258322.8</v>
      </c>
      <c r="L49" s="13">
        <f>M49-K49</f>
        <v>123.60000000000582</v>
      </c>
      <c r="M49" s="13">
        <v>258446.4</v>
      </c>
      <c r="N49" s="17">
        <v>258446.4</v>
      </c>
    </row>
    <row r="50" spans="1:14" ht="26.25" customHeight="1" x14ac:dyDescent="0.2">
      <c r="A50" s="15" t="s">
        <v>40</v>
      </c>
      <c r="B50" s="14" t="s">
        <v>39</v>
      </c>
      <c r="C50" s="17">
        <v>213.5</v>
      </c>
      <c r="D50" s="13">
        <f>E50-C50</f>
        <v>0</v>
      </c>
      <c r="E50" s="13">
        <v>213.5</v>
      </c>
      <c r="F50" s="13">
        <f>G50-E50</f>
        <v>0</v>
      </c>
      <c r="G50" s="13">
        <v>213.5</v>
      </c>
      <c r="H50" s="13">
        <f>I50-G50</f>
        <v>0</v>
      </c>
      <c r="I50" s="13">
        <v>213.5</v>
      </c>
      <c r="J50" s="13">
        <f>K50-I50</f>
        <v>0</v>
      </c>
      <c r="K50" s="13">
        <v>213.5</v>
      </c>
      <c r="L50" s="13">
        <f>M50-K50</f>
        <v>0</v>
      </c>
      <c r="M50" s="13">
        <v>213.5</v>
      </c>
      <c r="N50" s="17">
        <v>213.5</v>
      </c>
    </row>
    <row r="51" spans="1:14" s="8" customFormat="1" ht="16.5" customHeight="1" x14ac:dyDescent="0.2">
      <c r="A51" s="11" t="s">
        <v>38</v>
      </c>
      <c r="B51" s="10" t="s">
        <v>37</v>
      </c>
      <c r="C51" s="9">
        <f>SUM(C52:C52)</f>
        <v>888.4</v>
      </c>
      <c r="D51" s="9">
        <f>E51-C51</f>
        <v>0</v>
      </c>
      <c r="E51" s="9">
        <f>SUM(E52:E52)</f>
        <v>888.4</v>
      </c>
      <c r="F51" s="9">
        <f>G51-E51</f>
        <v>0</v>
      </c>
      <c r="G51" s="9">
        <f>SUM(G52:G52)</f>
        <v>888.4</v>
      </c>
      <c r="H51" s="9">
        <f>I51-G51</f>
        <v>0</v>
      </c>
      <c r="I51" s="9">
        <f>SUM(I52:I52)</f>
        <v>888.4</v>
      </c>
      <c r="J51" s="9">
        <f>K51-I51</f>
        <v>0</v>
      </c>
      <c r="K51" s="9">
        <f>SUM(K52:K52)</f>
        <v>888.4</v>
      </c>
      <c r="L51" s="9">
        <f>M51-K51</f>
        <v>-288.39999999999998</v>
      </c>
      <c r="M51" s="18">
        <f>SUM(M52:M52)</f>
        <v>600</v>
      </c>
      <c r="N51" s="18">
        <f>SUM(N52:N52)</f>
        <v>600</v>
      </c>
    </row>
    <row r="52" spans="1:14" ht="25.5" x14ac:dyDescent="0.2">
      <c r="A52" s="15" t="s">
        <v>36</v>
      </c>
      <c r="B52" s="14" t="s">
        <v>35</v>
      </c>
      <c r="C52" s="17">
        <v>888.4</v>
      </c>
      <c r="D52" s="13">
        <f>E52-C52</f>
        <v>0</v>
      </c>
      <c r="E52" s="13">
        <v>888.4</v>
      </c>
      <c r="F52" s="13">
        <f>G52-E52</f>
        <v>0</v>
      </c>
      <c r="G52" s="13">
        <v>888.4</v>
      </c>
      <c r="H52" s="13">
        <f>I52-G52</f>
        <v>0</v>
      </c>
      <c r="I52" s="13">
        <v>888.4</v>
      </c>
      <c r="J52" s="13">
        <f>K52-I52</f>
        <v>0</v>
      </c>
      <c r="K52" s="13">
        <v>888.4</v>
      </c>
      <c r="L52" s="13">
        <f>M52-K52</f>
        <v>-288.39999999999998</v>
      </c>
      <c r="M52" s="13">
        <v>600</v>
      </c>
      <c r="N52" s="20">
        <v>600</v>
      </c>
    </row>
    <row r="53" spans="1:14" s="8" customFormat="1" ht="17.25" customHeight="1" x14ac:dyDescent="0.2">
      <c r="A53" s="11" t="s">
        <v>34</v>
      </c>
      <c r="B53" s="10" t="s">
        <v>33</v>
      </c>
      <c r="C53" s="9">
        <f>SUM(C54:C57)</f>
        <v>137662.09999999998</v>
      </c>
      <c r="D53" s="9">
        <f>E53-C53</f>
        <v>35183.900000000023</v>
      </c>
      <c r="E53" s="9">
        <f>SUM(E54:E57)</f>
        <v>172846</v>
      </c>
      <c r="F53" s="9">
        <f>G53-E53</f>
        <v>506390.80000000005</v>
      </c>
      <c r="G53" s="9">
        <f>SUM(G54:G57)</f>
        <v>679236.8</v>
      </c>
      <c r="H53" s="9">
        <f>I53-G53</f>
        <v>33995.699999999953</v>
      </c>
      <c r="I53" s="9">
        <f>SUM(I54:I57)</f>
        <v>713232.5</v>
      </c>
      <c r="J53" s="9">
        <f>K53-I53</f>
        <v>-19434.300000000047</v>
      </c>
      <c r="K53" s="9">
        <f>SUM(K54:K57)</f>
        <v>693798.2</v>
      </c>
      <c r="L53" s="9">
        <f>M53-K53</f>
        <v>-125156.19999999995</v>
      </c>
      <c r="M53" s="18">
        <f>SUM(M54:M57)</f>
        <v>568642</v>
      </c>
      <c r="N53" s="18">
        <f>SUM(N54:N57)</f>
        <v>568716.9</v>
      </c>
    </row>
    <row r="54" spans="1:14" ht="16.899999999999999" customHeight="1" x14ac:dyDescent="0.2">
      <c r="A54" s="15" t="s">
        <v>32</v>
      </c>
      <c r="B54" s="14" t="s">
        <v>31</v>
      </c>
      <c r="C54" s="17">
        <v>6000</v>
      </c>
      <c r="D54" s="13">
        <f>E54-C54</f>
        <v>0</v>
      </c>
      <c r="E54" s="13">
        <v>6000</v>
      </c>
      <c r="F54" s="13">
        <f>G54-E54</f>
        <v>919.10000000000036</v>
      </c>
      <c r="G54" s="13">
        <v>6919.1</v>
      </c>
      <c r="H54" s="13">
        <f>I54-G54</f>
        <v>0</v>
      </c>
      <c r="I54" s="13">
        <v>6919.1</v>
      </c>
      <c r="J54" s="13">
        <f>K54-I54</f>
        <v>1445</v>
      </c>
      <c r="K54" s="13">
        <v>8364.1</v>
      </c>
      <c r="L54" s="13">
        <f>M54-K54</f>
        <v>-37.399999999999636</v>
      </c>
      <c r="M54" s="13">
        <v>8326.7000000000007</v>
      </c>
      <c r="N54" s="17">
        <v>8326.7000000000007</v>
      </c>
    </row>
    <row r="55" spans="1:14" ht="27" customHeight="1" x14ac:dyDescent="0.2">
      <c r="A55" s="15" t="s">
        <v>30</v>
      </c>
      <c r="B55" s="14" t="s">
        <v>29</v>
      </c>
      <c r="C55" s="17">
        <v>10658.4</v>
      </c>
      <c r="D55" s="13">
        <f>E55-C55</f>
        <v>35183.9</v>
      </c>
      <c r="E55" s="13">
        <v>45842.3</v>
      </c>
      <c r="F55" s="13">
        <f>G55-E55</f>
        <v>505471.7</v>
      </c>
      <c r="G55" s="13">
        <v>551314</v>
      </c>
      <c r="H55" s="13">
        <f>I55-G55</f>
        <v>449.80000000004657</v>
      </c>
      <c r="I55" s="13">
        <v>551763.80000000005</v>
      </c>
      <c r="J55" s="13">
        <f>K55-I55</f>
        <v>-20883.100000000093</v>
      </c>
      <c r="K55" s="13">
        <v>530880.69999999995</v>
      </c>
      <c r="L55" s="13">
        <f>M55-K55</f>
        <v>-123850.49999999994</v>
      </c>
      <c r="M55" s="13">
        <v>407030.2</v>
      </c>
      <c r="N55" s="17">
        <v>407030.2</v>
      </c>
    </row>
    <row r="56" spans="1:14" ht="17.45" customHeight="1" x14ac:dyDescent="0.2">
      <c r="A56" s="15" t="s">
        <v>28</v>
      </c>
      <c r="B56" s="14" t="s">
        <v>27</v>
      </c>
      <c r="C56" s="17">
        <v>102827.4</v>
      </c>
      <c r="D56" s="13">
        <f>E56-C56</f>
        <v>0</v>
      </c>
      <c r="E56" s="13">
        <v>102827.4</v>
      </c>
      <c r="F56" s="13">
        <f>G56-E56</f>
        <v>0</v>
      </c>
      <c r="G56" s="13">
        <v>102827.4</v>
      </c>
      <c r="H56" s="13">
        <f>I56-G56</f>
        <v>33545.899999999994</v>
      </c>
      <c r="I56" s="13">
        <v>136373.29999999999</v>
      </c>
      <c r="J56" s="13">
        <f>K56-I56</f>
        <v>3.8000000000174623</v>
      </c>
      <c r="K56" s="13">
        <v>136377.1</v>
      </c>
      <c r="L56" s="13">
        <f>M56-K56</f>
        <v>-1171.2000000000116</v>
      </c>
      <c r="M56" s="13">
        <v>135205.9</v>
      </c>
      <c r="N56" s="17">
        <v>135205.9</v>
      </c>
    </row>
    <row r="57" spans="1:14" ht="28.9" customHeight="1" x14ac:dyDescent="0.2">
      <c r="A57" s="15" t="s">
        <v>26</v>
      </c>
      <c r="B57" s="14" t="s">
        <v>25</v>
      </c>
      <c r="C57" s="17">
        <v>18176.3</v>
      </c>
      <c r="D57" s="13">
        <f>E57-C57</f>
        <v>0</v>
      </c>
      <c r="E57" s="13">
        <v>18176.3</v>
      </c>
      <c r="F57" s="13">
        <f>G57-E57</f>
        <v>0</v>
      </c>
      <c r="G57" s="13">
        <v>18176.3</v>
      </c>
      <c r="H57" s="13">
        <f>I57-G57</f>
        <v>0</v>
      </c>
      <c r="I57" s="13">
        <v>18176.3</v>
      </c>
      <c r="J57" s="13">
        <f>K57-I57</f>
        <v>0</v>
      </c>
      <c r="K57" s="13">
        <v>18176.3</v>
      </c>
      <c r="L57" s="13">
        <f>M57-K57</f>
        <v>-97.099999999998545</v>
      </c>
      <c r="M57" s="13">
        <v>18079.2</v>
      </c>
      <c r="N57" s="17">
        <v>18154.099999999999</v>
      </c>
    </row>
    <row r="58" spans="1:14" s="8" customFormat="1" ht="27.75" customHeight="1" x14ac:dyDescent="0.2">
      <c r="A58" s="11" t="s">
        <v>24</v>
      </c>
      <c r="B58" s="10" t="s">
        <v>23</v>
      </c>
      <c r="C58" s="9">
        <f>SUM(C59:C60)</f>
        <v>0</v>
      </c>
      <c r="D58" s="9">
        <f>E58-C58</f>
        <v>7566.8</v>
      </c>
      <c r="E58" s="9">
        <f>SUM(E59:E60)</f>
        <v>7566.8</v>
      </c>
      <c r="F58" s="9">
        <f>G58-E58</f>
        <v>181800.2</v>
      </c>
      <c r="G58" s="9">
        <f>SUM(G59:G60)</f>
        <v>189367</v>
      </c>
      <c r="H58" s="9">
        <f>I58-G58</f>
        <v>20561.100000000006</v>
      </c>
      <c r="I58" s="9">
        <f>SUM(I59:I60)</f>
        <v>209928.1</v>
      </c>
      <c r="J58" s="9">
        <f>K58-I58</f>
        <v>-15171</v>
      </c>
      <c r="K58" s="9">
        <f>SUM(K59:K60)</f>
        <v>194757.1</v>
      </c>
      <c r="L58" s="9">
        <f>M58-K58</f>
        <v>4303.5</v>
      </c>
      <c r="M58" s="18">
        <f>SUM(M59:M60)</f>
        <v>199060.6</v>
      </c>
      <c r="N58" s="18">
        <f>SUM(N59:N60)</f>
        <v>199060.6</v>
      </c>
    </row>
    <row r="59" spans="1:14" ht="17.25" customHeight="1" x14ac:dyDescent="0.2">
      <c r="A59" s="15" t="s">
        <v>22</v>
      </c>
      <c r="B59" s="14" t="s">
        <v>21</v>
      </c>
      <c r="C59" s="19">
        <v>0</v>
      </c>
      <c r="D59" s="13">
        <f>E59-C59</f>
        <v>0</v>
      </c>
      <c r="E59" s="13">
        <v>0</v>
      </c>
      <c r="F59" s="13">
        <f>G59-E59</f>
        <v>36645.199999999997</v>
      </c>
      <c r="G59" s="13">
        <v>36645.199999999997</v>
      </c>
      <c r="H59" s="13">
        <f>I59-G59</f>
        <v>20561.200000000004</v>
      </c>
      <c r="I59" s="13">
        <v>57206.400000000001</v>
      </c>
      <c r="J59" s="13">
        <f>K59-I59</f>
        <v>-8.8000000000029104</v>
      </c>
      <c r="K59" s="13">
        <v>57197.599999999999</v>
      </c>
      <c r="L59" s="13">
        <f>M59-K59</f>
        <v>6166.8000000000029</v>
      </c>
      <c r="M59" s="13">
        <v>63364.4</v>
      </c>
      <c r="N59" s="17">
        <v>63364.4</v>
      </c>
    </row>
    <row r="60" spans="1:14" ht="17.25" customHeight="1" x14ac:dyDescent="0.2">
      <c r="A60" s="15" t="s">
        <v>20</v>
      </c>
      <c r="B60" s="14" t="s">
        <v>19</v>
      </c>
      <c r="C60" s="19">
        <v>0</v>
      </c>
      <c r="D60" s="13">
        <f>E60-C60</f>
        <v>7566.8</v>
      </c>
      <c r="E60" s="13">
        <v>7566.8</v>
      </c>
      <c r="F60" s="13">
        <f>G60-E60</f>
        <v>145155</v>
      </c>
      <c r="G60" s="13">
        <v>152721.79999999999</v>
      </c>
      <c r="H60" s="13">
        <f>I60-G60</f>
        <v>-9.9999999976716936E-2</v>
      </c>
      <c r="I60" s="13">
        <v>152721.70000000001</v>
      </c>
      <c r="J60" s="13">
        <f>K60-I60</f>
        <v>-15162.200000000012</v>
      </c>
      <c r="K60" s="13">
        <v>137559.5</v>
      </c>
      <c r="L60" s="13">
        <f>M60-K60</f>
        <v>-1863.2999999999884</v>
      </c>
      <c r="M60" s="13">
        <v>135696.20000000001</v>
      </c>
      <c r="N60" s="17">
        <v>135696.20000000001</v>
      </c>
    </row>
    <row r="61" spans="1:14" s="8" customFormat="1" ht="27.75" customHeight="1" x14ac:dyDescent="0.2">
      <c r="A61" s="11" t="s">
        <v>18</v>
      </c>
      <c r="B61" s="10" t="s">
        <v>17</v>
      </c>
      <c r="C61" s="9">
        <f>SUM(C62:C63)</f>
        <v>18054.099999999999</v>
      </c>
      <c r="D61" s="9">
        <f>E61-C61</f>
        <v>0</v>
      </c>
      <c r="E61" s="9">
        <f>SUM(E62:E63)</f>
        <v>18054.099999999999</v>
      </c>
      <c r="F61" s="9">
        <f>G61-E61</f>
        <v>0</v>
      </c>
      <c r="G61" s="9">
        <f>SUM(G62:G63)</f>
        <v>18054.099999999999</v>
      </c>
      <c r="H61" s="9">
        <f>I61-G61</f>
        <v>0</v>
      </c>
      <c r="I61" s="9">
        <f>SUM(I62:I63)</f>
        <v>18054.099999999999</v>
      </c>
      <c r="J61" s="9">
        <f>K61-I61</f>
        <v>600</v>
      </c>
      <c r="K61" s="9">
        <f>SUM(K62:K63)</f>
        <v>18654.099999999999</v>
      </c>
      <c r="L61" s="9">
        <f>M61-K61</f>
        <v>290</v>
      </c>
      <c r="M61" s="18">
        <f>SUM(M62:M63)</f>
        <v>18944.099999999999</v>
      </c>
      <c r="N61" s="18">
        <f>SUM(N62:N63)</f>
        <v>18944.099999999999</v>
      </c>
    </row>
    <row r="62" spans="1:14" ht="27.75" customHeight="1" x14ac:dyDescent="0.2">
      <c r="A62" s="15" t="s">
        <v>16</v>
      </c>
      <c r="B62" s="14" t="s">
        <v>15</v>
      </c>
      <c r="C62" s="17">
        <v>11779.4</v>
      </c>
      <c r="D62" s="13">
        <f>E62-C62</f>
        <v>0</v>
      </c>
      <c r="E62" s="13">
        <v>11779.4</v>
      </c>
      <c r="F62" s="13">
        <f>G62-E62</f>
        <v>0</v>
      </c>
      <c r="G62" s="13">
        <v>11779.4</v>
      </c>
      <c r="H62" s="13">
        <f>I62-G62</f>
        <v>0</v>
      </c>
      <c r="I62" s="13">
        <v>11779.4</v>
      </c>
      <c r="J62" s="13">
        <f>K62-I62</f>
        <v>250</v>
      </c>
      <c r="K62" s="13">
        <v>12029.4</v>
      </c>
      <c r="L62" s="13">
        <f>M62-K62</f>
        <v>640</v>
      </c>
      <c r="M62" s="13">
        <v>12669.4</v>
      </c>
      <c r="N62" s="17">
        <v>12669.4</v>
      </c>
    </row>
    <row r="63" spans="1:14" ht="30.6" customHeight="1" x14ac:dyDescent="0.2">
      <c r="A63" s="15" t="s">
        <v>14</v>
      </c>
      <c r="B63" s="14" t="s">
        <v>13</v>
      </c>
      <c r="C63" s="17">
        <v>6274.7</v>
      </c>
      <c r="D63" s="13">
        <f>E63-C63</f>
        <v>0</v>
      </c>
      <c r="E63" s="13">
        <v>6274.7</v>
      </c>
      <c r="F63" s="13">
        <f>G63-E63</f>
        <v>0</v>
      </c>
      <c r="G63" s="13">
        <v>6274.7</v>
      </c>
      <c r="H63" s="13">
        <f>I63-G63</f>
        <v>0</v>
      </c>
      <c r="I63" s="13">
        <v>6274.7</v>
      </c>
      <c r="J63" s="13">
        <f>K63-I63</f>
        <v>350</v>
      </c>
      <c r="K63" s="13">
        <v>6624.7</v>
      </c>
      <c r="L63" s="13">
        <f>M63-K63</f>
        <v>-350</v>
      </c>
      <c r="M63" s="13">
        <v>6274.7</v>
      </c>
      <c r="N63" s="17">
        <v>6274.7</v>
      </c>
    </row>
    <row r="64" spans="1:14" s="8" customFormat="1" ht="41.25" customHeight="1" x14ac:dyDescent="0.2">
      <c r="A64" s="11" t="s">
        <v>12</v>
      </c>
      <c r="B64" s="10" t="s">
        <v>11</v>
      </c>
      <c r="C64" s="9">
        <f>SUM(C65)</f>
        <v>4177</v>
      </c>
      <c r="D64" s="9">
        <f>E64-C64</f>
        <v>0</v>
      </c>
      <c r="E64" s="9">
        <f>SUM(E65)</f>
        <v>4177</v>
      </c>
      <c r="F64" s="9">
        <f>G64-E64</f>
        <v>0</v>
      </c>
      <c r="G64" s="9">
        <f>SUM(G65)</f>
        <v>4177</v>
      </c>
      <c r="H64" s="9">
        <f>I64-G64</f>
        <v>0</v>
      </c>
      <c r="I64" s="9">
        <f>SUM(I65)</f>
        <v>4177</v>
      </c>
      <c r="J64" s="9">
        <f>K64-I64</f>
        <v>0</v>
      </c>
      <c r="K64" s="9">
        <f>SUM(K65)</f>
        <v>4177</v>
      </c>
      <c r="L64" s="9">
        <f>M64-K64</f>
        <v>-325</v>
      </c>
      <c r="M64" s="9">
        <f>SUM(M65)</f>
        <v>3852</v>
      </c>
      <c r="N64" s="9">
        <f>SUM(N65)</f>
        <v>3852</v>
      </c>
    </row>
    <row r="65" spans="1:14" ht="43.9" customHeight="1" x14ac:dyDescent="0.2">
      <c r="A65" s="15" t="s">
        <v>10</v>
      </c>
      <c r="B65" s="14" t="s">
        <v>9</v>
      </c>
      <c r="C65" s="17">
        <v>4177</v>
      </c>
      <c r="D65" s="13">
        <f>E65-C65</f>
        <v>0</v>
      </c>
      <c r="E65" s="13">
        <v>4177</v>
      </c>
      <c r="F65" s="13">
        <f>G65-E65</f>
        <v>0</v>
      </c>
      <c r="G65" s="13">
        <v>4177</v>
      </c>
      <c r="H65" s="13">
        <f>I65-G65</f>
        <v>0</v>
      </c>
      <c r="I65" s="13">
        <v>4177</v>
      </c>
      <c r="J65" s="13">
        <f>K65-I65</f>
        <v>0</v>
      </c>
      <c r="K65" s="13">
        <v>4177</v>
      </c>
      <c r="L65" s="13">
        <f>M65-K65</f>
        <v>-325</v>
      </c>
      <c r="M65" s="13">
        <v>3852</v>
      </c>
      <c r="N65" s="17">
        <v>3852</v>
      </c>
    </row>
    <row r="66" spans="1:14" s="8" customFormat="1" ht="73.150000000000006" hidden="1" customHeight="1" x14ac:dyDescent="0.2">
      <c r="A66" s="11" t="s">
        <v>8</v>
      </c>
      <c r="B66" s="10" t="s">
        <v>7</v>
      </c>
      <c r="C66" s="9">
        <f>SUM(C67:C69)</f>
        <v>0</v>
      </c>
      <c r="D66" s="9">
        <f>E66-C66</f>
        <v>0</v>
      </c>
      <c r="E66" s="9">
        <f>SUM(E67:E69)</f>
        <v>0</v>
      </c>
      <c r="F66" s="9">
        <f>G66-E66</f>
        <v>0</v>
      </c>
      <c r="G66" s="9">
        <f>SUM(G67:G69)</f>
        <v>0</v>
      </c>
      <c r="H66" s="9">
        <f>I66-G66</f>
        <v>0</v>
      </c>
      <c r="I66" s="9">
        <f>SUM(I67:I69)</f>
        <v>0</v>
      </c>
      <c r="J66" s="9">
        <f>K66-I66</f>
        <v>0</v>
      </c>
      <c r="K66" s="9">
        <f>SUM(K67:K69)</f>
        <v>0</v>
      </c>
      <c r="L66" s="9">
        <f>M66-K66</f>
        <v>0</v>
      </c>
      <c r="M66" s="9"/>
      <c r="N66" s="16"/>
    </row>
    <row r="67" spans="1:14" ht="63.75" hidden="1" x14ac:dyDescent="0.2">
      <c r="A67" s="15" t="s">
        <v>6</v>
      </c>
      <c r="B67" s="14" t="s">
        <v>5</v>
      </c>
      <c r="C67" s="13"/>
      <c r="D67" s="13">
        <f>E67-C67</f>
        <v>0</v>
      </c>
      <c r="E67" s="13"/>
      <c r="F67" s="13">
        <f>G67-E67</f>
        <v>0</v>
      </c>
      <c r="G67" s="13"/>
      <c r="H67" s="13">
        <f>I67-G67</f>
        <v>0</v>
      </c>
      <c r="I67" s="13"/>
      <c r="J67" s="13">
        <f>K67-I67</f>
        <v>0</v>
      </c>
      <c r="K67" s="13"/>
      <c r="L67" s="13">
        <f>M67-K67</f>
        <v>0</v>
      </c>
      <c r="M67" s="13"/>
      <c r="N67" s="12"/>
    </row>
    <row r="68" spans="1:14" ht="16.5" hidden="1" customHeight="1" x14ac:dyDescent="0.2">
      <c r="A68" s="15" t="s">
        <v>4</v>
      </c>
      <c r="B68" s="14" t="s">
        <v>3</v>
      </c>
      <c r="C68" s="13"/>
      <c r="D68" s="13">
        <f>E68-C68</f>
        <v>0</v>
      </c>
      <c r="E68" s="13"/>
      <c r="F68" s="13">
        <f>G68-E68</f>
        <v>0</v>
      </c>
      <c r="G68" s="13"/>
      <c r="H68" s="13">
        <f>I68-G68</f>
        <v>0</v>
      </c>
      <c r="I68" s="13"/>
      <c r="J68" s="13">
        <f>K68-I68</f>
        <v>0</v>
      </c>
      <c r="K68" s="13"/>
      <c r="L68" s="13">
        <f>M68-K68</f>
        <v>0</v>
      </c>
      <c r="M68" s="13"/>
      <c r="N68" s="12"/>
    </row>
    <row r="69" spans="1:14" ht="40.5" hidden="1" customHeight="1" x14ac:dyDescent="0.2">
      <c r="A69" s="15" t="s">
        <v>2</v>
      </c>
      <c r="B69" s="14" t="s">
        <v>1</v>
      </c>
      <c r="C69" s="13"/>
      <c r="D69" s="13">
        <f>E69-C69</f>
        <v>0</v>
      </c>
      <c r="E69" s="13"/>
      <c r="F69" s="13">
        <f>G69-E69</f>
        <v>0</v>
      </c>
      <c r="G69" s="13"/>
      <c r="H69" s="13">
        <f>I69-G69</f>
        <v>0</v>
      </c>
      <c r="I69" s="13"/>
      <c r="J69" s="13">
        <f>K69-I69</f>
        <v>0</v>
      </c>
      <c r="K69" s="13"/>
      <c r="L69" s="13">
        <f>M69-K69</f>
        <v>0</v>
      </c>
      <c r="M69" s="13"/>
      <c r="N69" s="12"/>
    </row>
    <row r="70" spans="1:14" s="8" customFormat="1" ht="26.25" customHeight="1" x14ac:dyDescent="0.2">
      <c r="A70" s="11" t="s">
        <v>0</v>
      </c>
      <c r="B70" s="10"/>
      <c r="C70" s="9">
        <f>[1]Доходы!B9-Расходы!C6</f>
        <v>-122908.20000000019</v>
      </c>
      <c r="D70" s="9">
        <f>[1]Доходы!C9-Расходы!D6</f>
        <v>-52721.39999999963</v>
      </c>
      <c r="E70" s="9">
        <f>[1]Доходы!B9-Расходы!E6</f>
        <v>-269153.29999999981</v>
      </c>
      <c r="F70" s="9">
        <f>[1]Доходы!E9-Расходы!F6</f>
        <v>-467249.69999999949</v>
      </c>
      <c r="G70" s="9">
        <f>[1]Доходы!D9-Расходы!G6</f>
        <v>-1284159.0999999992</v>
      </c>
      <c r="H70" s="9">
        <f>[1]Доходы!G9-Расходы!H6</f>
        <v>-5.6024873629212379E-10</v>
      </c>
      <c r="I70" s="9">
        <f>[1]Доходы!F9-Расходы!I6</f>
        <v>-694718.39999999944</v>
      </c>
      <c r="J70" s="9">
        <f>[1]Доходы!I9-Расходы!J6</f>
        <v>0.10000000009313226</v>
      </c>
      <c r="K70" s="9">
        <f>[1]Доходы!H9-Расходы!K6</f>
        <v>-940333.79999999888</v>
      </c>
      <c r="L70" s="9">
        <f>[1]Доходы!K9-Расходы!L6</f>
        <v>162975.00000000006</v>
      </c>
      <c r="M70" s="9">
        <f>[1]Доходы!J9-Расходы!M6</f>
        <v>-776181.89999999944</v>
      </c>
      <c r="N70" s="9">
        <f>[1]Доходы!K9-Расходы!N6</f>
        <v>-5494494.0999999996</v>
      </c>
    </row>
    <row r="71" spans="1:14" ht="32.25" customHeight="1" x14ac:dyDescent="0.2">
      <c r="A71" s="7"/>
      <c r="B71" s="6"/>
      <c r="C71" s="5"/>
      <c r="D71" s="5"/>
      <c r="E71" s="5"/>
      <c r="F71" s="5"/>
      <c r="G71" s="5"/>
      <c r="H71" s="5"/>
      <c r="I71" s="5"/>
      <c r="J71" s="5"/>
      <c r="K71" s="4"/>
      <c r="L71" s="4"/>
      <c r="M71" s="4"/>
    </row>
    <row r="72" spans="1:14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5" spans="1:14" s="2" customFormat="1" x14ac:dyDescent="0.2"/>
  </sheetData>
  <mergeCells count="15">
    <mergeCell ref="I3:I4"/>
    <mergeCell ref="D3:D4"/>
    <mergeCell ref="F3:F4"/>
    <mergeCell ref="H3:H4"/>
    <mergeCell ref="J3:J4"/>
    <mergeCell ref="L3:L4"/>
    <mergeCell ref="M3:M4"/>
    <mergeCell ref="A1:N1"/>
    <mergeCell ref="N3:N4"/>
    <mergeCell ref="A3:A4"/>
    <mergeCell ref="B3:B4"/>
    <mergeCell ref="K3:K4"/>
    <mergeCell ref="C3:C4"/>
    <mergeCell ref="G3:G4"/>
    <mergeCell ref="E3:E4"/>
  </mergeCells>
  <pageMargins left="0.43307086614173229" right="0.23622047244094491" top="0.35433070866141736" bottom="0.35433070866141736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Lena</cp:lastModifiedBy>
  <dcterms:created xsi:type="dcterms:W3CDTF">2020-11-11T05:56:50Z</dcterms:created>
  <dcterms:modified xsi:type="dcterms:W3CDTF">2020-11-11T05:57:54Z</dcterms:modified>
</cp:coreProperties>
</file>