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РЯНСКАЯ\ДУМА Исполнение за 2022 год\0.проект решения Думы\"/>
    </mc:Choice>
  </mc:AlternateContent>
  <bookViews>
    <workbookView xWindow="0" yWindow="0" windowWidth="15360" windowHeight="7620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G34" i="31" l="1"/>
  <c r="G33" i="31"/>
  <c r="E34" i="31"/>
  <c r="D33" i="31"/>
  <c r="E33" i="31" s="1"/>
  <c r="N33" i="31"/>
  <c r="N26" i="31"/>
  <c r="M26" i="31"/>
  <c r="N19" i="31"/>
  <c r="M19" i="31"/>
  <c r="N14" i="31"/>
  <c r="M14" i="31"/>
  <c r="N50" i="31"/>
  <c r="N49" i="31"/>
  <c r="N48" i="31"/>
  <c r="N41" i="31"/>
  <c r="N40" i="31" s="1"/>
  <c r="N39" i="31"/>
  <c r="N35" i="31"/>
  <c r="N31" i="31"/>
  <c r="N29" i="31"/>
  <c r="N27" i="31"/>
  <c r="N21" i="31"/>
  <c r="N17" i="31"/>
  <c r="N12" i="31"/>
  <c r="L40" i="31"/>
  <c r="I40" i="31"/>
  <c r="H40" i="31"/>
  <c r="M48" i="31"/>
  <c r="K49" i="31"/>
  <c r="M49" i="31" s="1"/>
  <c r="I49" i="31"/>
  <c r="H26" i="31"/>
  <c r="H14" i="31"/>
  <c r="E38" i="31"/>
  <c r="E27" i="31"/>
  <c r="L41" i="31"/>
  <c r="L33" i="31"/>
  <c r="L25" i="31" s="1"/>
  <c r="L26" i="31"/>
  <c r="L19" i="31"/>
  <c r="L14" i="31"/>
  <c r="L11" i="31" s="1"/>
  <c r="N25" i="31" l="1"/>
  <c r="N10" i="31" s="1"/>
  <c r="N11" i="31"/>
  <c r="L10" i="31"/>
  <c r="L9" i="31"/>
  <c r="N9" i="31" l="1"/>
  <c r="J33" i="31"/>
  <c r="J26" i="31"/>
  <c r="H33" i="31"/>
  <c r="I37" i="31"/>
  <c r="K37" i="31" s="1"/>
  <c r="M37" i="31" s="1"/>
  <c r="I36" i="31"/>
  <c r="K36" i="31" s="1"/>
  <c r="M36" i="31" s="1"/>
  <c r="I35" i="31"/>
  <c r="K35" i="31" s="1"/>
  <c r="M35" i="31" s="1"/>
  <c r="I34" i="31"/>
  <c r="K34" i="31" s="1"/>
  <c r="M34" i="31" s="1"/>
  <c r="I30" i="31"/>
  <c r="K30" i="31" s="1"/>
  <c r="M30" i="31" s="1"/>
  <c r="I29" i="31"/>
  <c r="K29" i="31" s="1"/>
  <c r="M29" i="31" s="1"/>
  <c r="I28" i="31"/>
  <c r="K28" i="31" s="1"/>
  <c r="M28" i="31" s="1"/>
  <c r="I27" i="31"/>
  <c r="K27" i="31" s="1"/>
  <c r="M27" i="31" s="1"/>
  <c r="G26" i="31"/>
  <c r="E26" i="31"/>
  <c r="C33" i="31"/>
  <c r="C26" i="31"/>
  <c r="C25" i="31" l="1"/>
  <c r="J41" i="31" l="1"/>
  <c r="J40" i="31" s="1"/>
  <c r="J25" i="31"/>
  <c r="J19" i="31"/>
  <c r="J14" i="31"/>
  <c r="H19" i="31"/>
  <c r="H41" i="31"/>
  <c r="H25" i="31"/>
  <c r="E50" i="31"/>
  <c r="E48" i="31"/>
  <c r="E46" i="31"/>
  <c r="E45" i="31"/>
  <c r="E44" i="31"/>
  <c r="E43" i="31"/>
  <c r="E39" i="31"/>
  <c r="E23" i="31"/>
  <c r="E22" i="31"/>
  <c r="E21" i="31"/>
  <c r="E20" i="31"/>
  <c r="E18" i="31"/>
  <c r="E17" i="31"/>
  <c r="E16" i="31"/>
  <c r="E15" i="31"/>
  <c r="E13" i="31"/>
  <c r="E12" i="31"/>
  <c r="D41" i="31"/>
  <c r="J11" i="31" l="1"/>
  <c r="J9" i="31" s="1"/>
  <c r="H11" i="31"/>
  <c r="H10" i="31" s="1"/>
  <c r="J10" i="31" l="1"/>
  <c r="H9" i="31"/>
  <c r="E41" i="31"/>
  <c r="C41" i="31"/>
  <c r="C40" i="31" s="1"/>
  <c r="E25" i="31"/>
  <c r="C19" i="31"/>
  <c r="E19" i="31" s="1"/>
  <c r="C14" i="31"/>
  <c r="C11" i="31" l="1"/>
  <c r="C10" i="31" s="1"/>
  <c r="E14" i="31"/>
  <c r="E11" i="31" s="1"/>
  <c r="D11" i="31"/>
  <c r="D25" i="31"/>
  <c r="C9" i="31" l="1"/>
  <c r="D10" i="31"/>
  <c r="E10" i="31"/>
  <c r="E47" i="31" l="1"/>
  <c r="D40" i="31" l="1"/>
  <c r="D9" i="31" s="1"/>
  <c r="E40" i="31"/>
  <c r="E9" i="31" s="1"/>
  <c r="G43" i="31"/>
  <c r="I43" i="31" s="1"/>
  <c r="K43" i="31" s="1"/>
  <c r="M43" i="31" s="1"/>
  <c r="G21" i="31" l="1"/>
  <c r="I21" i="31" s="1"/>
  <c r="K21" i="31" s="1"/>
  <c r="M21" i="31" s="1"/>
  <c r="G44" i="31"/>
  <c r="I44" i="31" s="1"/>
  <c r="K44" i="31" s="1"/>
  <c r="M44" i="31" s="1"/>
  <c r="I31" i="31" l="1"/>
  <c r="K31" i="31" s="1"/>
  <c r="M31" i="31" s="1"/>
  <c r="G12" i="31"/>
  <c r="I12" i="31" s="1"/>
  <c r="K12" i="31" s="1"/>
  <c r="M12" i="31" s="1"/>
  <c r="G13" i="31"/>
  <c r="I13" i="31" s="1"/>
  <c r="G14" i="31"/>
  <c r="I14" i="31" s="1"/>
  <c r="K14" i="31" s="1"/>
  <c r="G15" i="31"/>
  <c r="I15" i="31" s="1"/>
  <c r="K15" i="31" s="1"/>
  <c r="M15" i="31" s="1"/>
  <c r="G16" i="31"/>
  <c r="I16" i="31" s="1"/>
  <c r="K16" i="31" s="1"/>
  <c r="M16" i="31" s="1"/>
  <c r="G17" i="31"/>
  <c r="I17" i="31" s="1"/>
  <c r="K17" i="31" s="1"/>
  <c r="M17" i="31" s="1"/>
  <c r="G18" i="31"/>
  <c r="I18" i="31" s="1"/>
  <c r="K18" i="31" s="1"/>
  <c r="M18" i="31" s="1"/>
  <c r="G19" i="31"/>
  <c r="I19" i="31" s="1"/>
  <c r="K19" i="31" s="1"/>
  <c r="K13" i="31" l="1"/>
  <c r="M13" i="31" s="1"/>
  <c r="G20" i="31"/>
  <c r="I20" i="31" s="1"/>
  <c r="K20" i="31" s="1"/>
  <c r="M20" i="31" s="1"/>
  <c r="G22" i="31"/>
  <c r="I22" i="31" s="1"/>
  <c r="K22" i="31" s="1"/>
  <c r="M22" i="31" s="1"/>
  <c r="F11" i="31"/>
  <c r="G23" i="31"/>
  <c r="I26" i="31"/>
  <c r="I32" i="31"/>
  <c r="K32" i="31" s="1"/>
  <c r="M32" i="31" s="1"/>
  <c r="I33" i="31"/>
  <c r="K33" i="31" s="1"/>
  <c r="M33" i="31" s="1"/>
  <c r="G38" i="31"/>
  <c r="I38" i="31" s="1"/>
  <c r="K38" i="31" s="1"/>
  <c r="M38" i="31" s="1"/>
  <c r="F25" i="31"/>
  <c r="G39" i="31"/>
  <c r="I39" i="31" s="1"/>
  <c r="K39" i="31" s="1"/>
  <c r="M39" i="31" s="1"/>
  <c r="G25" i="31" l="1"/>
  <c r="K26" i="31"/>
  <c r="I25" i="31"/>
  <c r="G11" i="31"/>
  <c r="I23" i="31"/>
  <c r="F10" i="31"/>
  <c r="G45" i="31"/>
  <c r="I45" i="31" s="1"/>
  <c r="K45" i="31" s="1"/>
  <c r="M45" i="31" s="1"/>
  <c r="F41" i="31"/>
  <c r="G46" i="31"/>
  <c r="I46" i="31" s="1"/>
  <c r="G50" i="31"/>
  <c r="I50" i="31" s="1"/>
  <c r="K50" i="31" s="1"/>
  <c r="M50" i="31" s="1"/>
  <c r="G47" i="31"/>
  <c r="I47" i="31" s="1"/>
  <c r="K47" i="31" s="1"/>
  <c r="M47" i="31" s="1"/>
  <c r="K25" i="31" l="1"/>
  <c r="M25" i="31"/>
  <c r="I41" i="31"/>
  <c r="K46" i="31"/>
  <c r="G10" i="31"/>
  <c r="K23" i="31"/>
  <c r="I11" i="31"/>
  <c r="G41" i="31"/>
  <c r="F40" i="31"/>
  <c r="F9" i="31" s="1"/>
  <c r="G48" i="31"/>
  <c r="I48" i="31" s="1"/>
  <c r="K48" i="31" s="1"/>
  <c r="K41" i="31" l="1"/>
  <c r="K40" i="31" s="1"/>
  <c r="M46" i="31"/>
  <c r="M41" i="31" s="1"/>
  <c r="M40" i="31" s="1"/>
  <c r="K11" i="31"/>
  <c r="K10" i="31" s="1"/>
  <c r="M23" i="31"/>
  <c r="M11" i="31" s="1"/>
  <c r="G40" i="31"/>
  <c r="G9" i="31" s="1"/>
  <c r="I9" i="31"/>
  <c r="I10" i="31"/>
  <c r="K9" i="31" l="1"/>
  <c r="M9" i="31"/>
  <c r="M10" i="31"/>
</calcChain>
</file>

<file path=xl/sharedStrings.xml><?xml version="1.0" encoding="utf-8"?>
<sst xmlns="http://schemas.openxmlformats.org/spreadsheetml/2006/main" count="110" uniqueCount="106">
  <si>
    <t>2</t>
  </si>
  <si>
    <t>Наименование показателя</t>
  </si>
  <si>
    <t>налог на доходы физических лиц</t>
  </si>
  <si>
    <t>акцизы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</si>
  <si>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</si>
  <si>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</si>
  <si>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</si>
  <si>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3</t>
  </si>
  <si>
    <t>4</t>
  </si>
  <si>
    <t>5</t>
  </si>
  <si>
    <t>6</t>
  </si>
  <si>
    <t>7</t>
  </si>
  <si>
    <t>8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</si>
  <si>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</si>
  <si>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</si>
  <si>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</si>
  <si>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</si>
  <si>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</si>
  <si>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иные межбюджетные трансферты</t>
  </si>
  <si>
    <t>(тыс.рублей)</t>
  </si>
  <si>
    <t>Изменения в решение Думы города (+/-)</t>
  </si>
  <si>
    <t>государственная пошлина</t>
  </si>
  <si>
    <t>Приложение к пояснительной записке</t>
  </si>
  <si>
    <t>налоги на совокупный доход, в том числе: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</si>
  <si>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</si>
  <si>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</si>
  <si>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 xml:space="preserve">единый сельскохозяйственный  налог </t>
  </si>
  <si>
    <t>налоги на имущество, в том числе:</t>
  </si>
  <si>
    <t>налог на имущество физических лиц</t>
  </si>
  <si>
    <t>земельный налог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</si>
  <si>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</si>
  <si>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</si>
  <si>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транспортный налог</t>
  </si>
  <si>
    <t>Код бюджетной классификации</t>
  </si>
  <si>
    <t>9</t>
  </si>
  <si>
    <t>10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</si>
  <si>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</si>
  <si>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</si>
  <si>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</si>
  <si>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</si>
  <si>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</si>
  <si>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</si>
  <si>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</si>
  <si>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</si>
  <si>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</si>
  <si>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</si>
  <si>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</si>
  <si>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</si>
  <si>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</si>
  <si>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</si>
  <si>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</si>
  <si>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</si>
  <si>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</si>
  <si>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</si>
  <si>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</si>
  <si>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</si>
  <si>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</si>
  <si>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000 2 03 04099 04 0000 150</t>
  </si>
  <si>
    <t>000 2 04 04099 04 0000 150</t>
  </si>
  <si>
    <t>Всего доходов</t>
  </si>
  <si>
    <t>000 1 00 00000 00 0000 000</t>
  </si>
  <si>
    <t>Налоговые  и неналоговые доходы</t>
  </si>
  <si>
    <t>000 1 05 04000 02 0000 110</t>
  </si>
  <si>
    <t>налог, взимаемый в связи с применением патентной системы налогообложения</t>
  </si>
  <si>
    <t>000 1 05 03000 01 0000 110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</si>
  <si>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</si>
  <si>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</si>
  <si>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</si>
  <si>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</si>
  <si>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</si>
  <si>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11</t>
  </si>
  <si>
    <t>12</t>
  </si>
  <si>
    <t>доходы от использования имущества, находящегося в государственной и муниципальной собственности, в том числе:</t>
  </si>
  <si>
    <t>доходы от продажи материальных и нематериальных активов, в том числе:</t>
  </si>
  <si>
    <t xml:space="preserve"> 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</si>
  <si>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</si>
  <si>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</si>
  <si>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</si>
  <si>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</si>
  <si>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</si>
  <si>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</si>
  <si>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</si>
  <si>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000 1 14 01000 00 0000 410</t>
  </si>
  <si>
    <t>доходы от продажи квартир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</si>
  <si>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</si>
  <si>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</si>
  <si>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</si>
  <si>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</si>
  <si>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</si>
  <si>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</si>
  <si>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000 1 09 00000 00 0000 000</t>
  </si>
  <si>
    <t>задолженность и перерасчеты по отмененным налогам, сборам и иным платежам</t>
  </si>
  <si>
    <t>Утверждено Решением Думы города  от 23.12.2022 №253 (с учетом уведомлений ДФ ХМАО-Югры)</t>
  </si>
  <si>
    <t>Утверждено Решением Думы города  от 23.12.2022 №253</t>
  </si>
  <si>
    <t>Утверждено Решением Думы города  от 07.12.2022 №243</t>
  </si>
  <si>
    <t>Утверждено Решением Думы города  от 28.10.2022 №237</t>
  </si>
  <si>
    <t>Утверждено Решением Думы города  от 27.05.2022 №203</t>
  </si>
  <si>
    <t>Первоначально утверждено решением Думы города от 03.12.2021 №137 на 2021 год</t>
  </si>
  <si>
    <t>Сведения о внесенных изменениях в решение об утверждении бюджета в 2022 году в части доходов</t>
  </si>
  <si>
    <t>Утверждено Решением Думы города  от 11.02.2022 №159</t>
  </si>
  <si>
    <t>000 2 07 04050 04 0000 150</t>
  </si>
  <si>
    <t>прочие безвозмездные  поступления в бюджеты городских округов</t>
  </si>
  <si>
    <t>13</t>
  </si>
  <si>
    <t>14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</si>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</sst>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7" formatCode="_(* #,##0.00_);_(* \(#,##0.00\);_(* &quot;-&quot;??_);_(@_)"/>
    <numFmt numFmtId="169" formatCode="* #,##0.00;* \-#,##0.00;* &quot;-&quot;??;@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4" fontId="11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>
      <alignment wrapText="1"/>
    </xf>
    <xf numFmtId="49" fontId="11" fillId="0" borderId="4">
      <alignment horizontal="left" vertical="top" wrapText="1"/>
    </xf>
    <xf numFmtId="167" fontId="5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/>
    <xf numFmtId="1" fontId="5" fillId="0" borderId="0">
      <alignment vertical="top" wrapText="1"/>
    </xf>
    <xf numFmtId="0" fontId="11" fillId="3" borderId="4">
      <alignment horizontal="left" vertical="top" wrapText="1"/>
    </xf>
  </cellStyleXfs>
  <cellXfs count="49">
    <xf numFmtId="0" fontId="0" fillId="0" borderId="0" xfId="0"/>
    <xf numFmtId="0" fontId="7" fillId="2" borderId="0" xfId="56" applyFont="1" applyFill="1">
      <alignment wrapText="1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wrapText="1"/>
    </xf>
    <xf numFmtId="49" fontId="7" fillId="2" borderId="3" xfId="56" applyNumberFormat="1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left" vertical="top" wrapText="1"/>
    </xf>
    <xf numFmtId="0" fontId="7" fillId="2" borderId="1" xfId="56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56" applyFont="1" applyFill="1" applyBorder="1" applyAlignment="1">
      <alignment vertical="top" wrapText="1"/>
    </xf>
    <xf numFmtId="0" fontId="7" fillId="2" borderId="1" xfId="56" applyFont="1" applyFill="1" applyBorder="1" applyAlignment="1">
      <alignment vertical="top" wrapText="1"/>
    </xf>
    <xf numFmtId="0" fontId="7" fillId="2" borderId="1" xfId="56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56" applyFont="1" applyFill="1" applyBorder="1">
      <alignment wrapText="1"/>
    </xf>
    <xf numFmtId="0" fontId="7" fillId="2" borderId="1" xfId="56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left"/>
    </xf>
    <xf numFmtId="49" fontId="8" fillId="2" borderId="3" xfId="56" applyNumberFormat="1" applyFont="1" applyFill="1" applyBorder="1" applyAlignment="1">
      <alignment horizontal="left" vertical="center" wrapText="1"/>
    </xf>
    <xf numFmtId="0" fontId="8" fillId="2" borderId="1" xfId="56" applyFont="1" applyFill="1" applyBorder="1" applyAlignment="1">
      <alignment horizontal="left" wrapText="1"/>
    </xf>
    <xf numFmtId="1" fontId="15" fillId="2" borderId="1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49" fontId="7" fillId="2" borderId="3" xfId="56" applyNumberFormat="1" applyFont="1" applyFill="1" applyBorder="1" applyAlignment="1">
      <alignment horizontal="center" vertical="center" wrapText="1"/>
    </xf>
    <xf numFmtId="0" fontId="14" fillId="2" borderId="1" xfId="56" applyFont="1" applyFill="1" applyBorder="1">
      <alignment wrapText="1"/>
    </xf>
    <xf numFmtId="165" fontId="8" fillId="2" borderId="1" xfId="53" applyNumberFormat="1" applyFont="1" applyFill="1" applyBorder="1" applyAlignment="1">
      <alignment horizontal="center" wrapText="1"/>
    </xf>
    <xf numFmtId="165" fontId="7" fillId="0" borderId="1" xfId="58" applyNumberFormat="1" applyFont="1" applyBorder="1" applyAlignment="1">
      <alignment horizontal="center" wrapText="1"/>
    </xf>
    <xf numFmtId="165" fontId="7" fillId="2" borderId="1" xfId="53" applyNumberFormat="1" applyFont="1" applyFill="1" applyBorder="1" applyAlignment="1">
      <alignment horizontal="center" wrapText="1"/>
    </xf>
    <xf numFmtId="165" fontId="7" fillId="2" borderId="1" xfId="58" applyNumberFormat="1" applyFont="1" applyFill="1" applyBorder="1" applyAlignment="1">
      <alignment horizontal="center" wrapText="1"/>
    </xf>
    <xf numFmtId="1" fontId="9" fillId="0" borderId="1" xfId="61" applyFont="1" applyBorder="1" applyAlignment="1">
      <alignment vertical="top" wrapText="1"/>
    </xf>
    <xf numFmtId="0" fontId="9" fillId="2" borderId="4" xfId="62" applyFont="1" applyFill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wrapText="1"/>
    </xf>
    <xf numFmtId="1" fontId="14" fillId="0" borderId="1" xfId="61" applyFont="1" applyBorder="1" applyAlignment="1">
      <alignment horizontal="left" wrapText="1"/>
    </xf>
    <xf numFmtId="49" fontId="14" fillId="0" borderId="1" xfId="0" applyNumberFormat="1" applyFont="1" applyFill="1" applyBorder="1" applyAlignment="1" applyProtection="1">
      <alignment horizontal="left" wrapText="1"/>
    </xf>
    <xf numFmtId="0" fontId="7" fillId="2" borderId="1" xfId="0" applyFont="1" applyFill="1" applyBorder="1" applyAlignment="1">
      <alignment vertical="top" wrapText="1"/>
    </xf>
    <xf numFmtId="1" fontId="9" fillId="0" borderId="1" xfId="61" applyFont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49" fontId="7" fillId="2" borderId="3" xfId="56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2" borderId="2" xfId="56" applyFont="1" applyFill="1" applyBorder="1" applyAlignment="1">
      <alignment horizontal="center" vertical="center" wrapText="1"/>
    </xf>
    <xf numFmtId="0" fontId="7" fillId="2" borderId="3" xfId="56" applyFont="1" applyFill="1" applyBorder="1" applyAlignment="1">
      <alignment horizontal="center" vertical="center" wrapText="1"/>
    </xf>
    <xf numFmtId="0" fontId="7" fillId="2" borderId="0" xfId="56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2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63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22" xfId="60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Лист1" xfId="61"/>
    <cellStyle name="Свойства элементов измерения [печать]" xfId="57"/>
    <cellStyle name="Финансовый" xfId="53" builtinId="3"/>
    <cellStyle name="Финансовый 2" xfId="59"/>
    <cellStyle name="Финансовый_Лист1" xfId="58"/>
    <cellStyle name="Элементы осей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E25" workbookViewId="0">
      <selection activeCell="C53" sqref="C53"/>
    </sheetView>
  </sheetViews>
  <sheetFormatPr defaultColWidth="8.88671875" defaultRowHeight="13.2" x14ac:dyDescent="0.25"/>
  <cols>
    <col min="1" max="1" width="21.33203125" style="1" customWidth="1"/>
    <col min="2" max="2" width="48.88671875" style="1" customWidth="1"/>
    <col min="3" max="3" width="16.6640625" style="1" customWidth="1"/>
    <col min="4" max="4" width="15" style="1" customWidth="1"/>
    <col min="5" max="5" width="19" style="1" customWidth="1"/>
    <col min="6" max="6" width="13.88671875" style="1" customWidth="1"/>
    <col min="7" max="7" width="17.33203125" style="1" customWidth="1"/>
    <col min="8" max="8" width="15.44140625" style="1" customWidth="1"/>
    <col min="9" max="9" width="17.33203125" style="1" customWidth="1"/>
    <col min="10" max="10" width="14.6640625" style="1" customWidth="1"/>
    <col min="11" max="13" width="17" style="1" customWidth="1"/>
    <col min="14" max="14" width="16.88671875" style="1" customWidth="1"/>
    <col min="15" max="15" width="15.44140625" style="1" customWidth="1"/>
    <col min="16" max="16" width="7.33203125" style="1" customWidth="1"/>
    <col min="17" max="17" width="15.44140625" style="1" hidden="1" customWidth="1"/>
    <col min="18" max="18" width="14.6640625" style="1" hidden="1" customWidth="1"/>
    <col min="19" max="16384" width="8.88671875" style="1"/>
  </cols>
  <sheetData>
    <row r="1" spans="1:18" x14ac:dyDescent="0.25">
      <c r="K1" s="39" t="s">
        <v>22</v>
      </c>
      <c r="L1" s="39"/>
      <c r="M1" s="39"/>
      <c r="N1" s="40"/>
    </row>
    <row r="2" spans="1:18" ht="18.75" customHeight="1" x14ac:dyDescent="0.25"/>
    <row r="3" spans="1:18" ht="13.8" x14ac:dyDescent="0.25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6.5" customHeight="1" x14ac:dyDescent="0.25">
      <c r="B4" s="2"/>
      <c r="C4" s="2"/>
      <c r="D4" s="2"/>
      <c r="E4" s="2"/>
      <c r="F4" s="2"/>
      <c r="G4" s="2"/>
      <c r="H4" s="19"/>
      <c r="I4" s="19"/>
      <c r="J4" s="2"/>
      <c r="K4" s="2"/>
      <c r="L4" s="34"/>
      <c r="M4" s="34"/>
      <c r="N4" s="2"/>
      <c r="O4" s="2"/>
      <c r="P4" s="2"/>
      <c r="Q4" s="2"/>
      <c r="R4" s="2"/>
    </row>
    <row r="5" spans="1:18" ht="16.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6"/>
      <c r="M5" s="36"/>
      <c r="N5" s="4" t="s">
        <v>19</v>
      </c>
    </row>
    <row r="6" spans="1:18" ht="12.75" customHeight="1" x14ac:dyDescent="0.25">
      <c r="A6" s="37" t="s">
        <v>33</v>
      </c>
      <c r="B6" s="45" t="s">
        <v>1</v>
      </c>
      <c r="C6" s="47" t="s">
        <v>97</v>
      </c>
      <c r="D6" s="43" t="s">
        <v>20</v>
      </c>
      <c r="E6" s="42" t="s">
        <v>99</v>
      </c>
      <c r="F6" s="43" t="s">
        <v>20</v>
      </c>
      <c r="G6" s="42" t="s">
        <v>96</v>
      </c>
      <c r="H6" s="43" t="s">
        <v>20</v>
      </c>
      <c r="I6" s="42" t="s">
        <v>95</v>
      </c>
      <c r="J6" s="43" t="s">
        <v>20</v>
      </c>
      <c r="K6" s="42" t="s">
        <v>94</v>
      </c>
      <c r="L6" s="43" t="s">
        <v>20</v>
      </c>
      <c r="M6" s="42" t="s">
        <v>93</v>
      </c>
      <c r="N6" s="42" t="s">
        <v>92</v>
      </c>
    </row>
    <row r="7" spans="1:18" ht="66" customHeight="1" x14ac:dyDescent="0.25">
      <c r="A7" s="38"/>
      <c r="B7" s="46"/>
      <c r="C7" s="48"/>
      <c r="D7" s="44"/>
      <c r="E7" s="42"/>
      <c r="F7" s="44"/>
      <c r="G7" s="42"/>
      <c r="H7" s="44"/>
      <c r="I7" s="42"/>
      <c r="J7" s="44"/>
      <c r="K7" s="42"/>
      <c r="L7" s="44"/>
      <c r="M7" s="42"/>
      <c r="N7" s="42"/>
    </row>
    <row r="8" spans="1:18" ht="14.25" customHeight="1" x14ac:dyDescent="0.25">
      <c r="A8" s="14">
        <v>1</v>
      </c>
      <c r="B8" s="5" t="s">
        <v>0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20" t="s">
        <v>12</v>
      </c>
      <c r="I8" s="20" t="s">
        <v>34</v>
      </c>
      <c r="J8" s="5" t="s">
        <v>35</v>
      </c>
      <c r="K8" s="5" t="s">
        <v>70</v>
      </c>
      <c r="L8" s="35" t="s">
        <v>71</v>
      </c>
      <c r="M8" s="35" t="s">
        <v>102</v>
      </c>
      <c r="N8" s="5" t="s">
        <v>103</v>
      </c>
    </row>
    <row r="9" spans="1:18" x14ac:dyDescent="0.25">
      <c r="A9" s="13"/>
      <c r="B9" s="16" t="s">
        <v>59</v>
      </c>
      <c r="C9" s="22">
        <f t="shared" ref="C9:K9" si="0">C11+C25+C40</f>
        <v>4985722.5999999996</v>
      </c>
      <c r="D9" s="22">
        <f t="shared" si="0"/>
        <v>14226.5</v>
      </c>
      <c r="E9" s="22">
        <f t="shared" si="0"/>
        <v>4999949.0999999996</v>
      </c>
      <c r="F9" s="22">
        <f t="shared" si="0"/>
        <v>149749.20000000001</v>
      </c>
      <c r="G9" s="22">
        <f t="shared" si="0"/>
        <v>5149698.3</v>
      </c>
      <c r="H9" s="22">
        <f t="shared" si="0"/>
        <v>185163.2</v>
      </c>
      <c r="I9" s="22">
        <f t="shared" si="0"/>
        <v>5334861.5</v>
      </c>
      <c r="J9" s="22">
        <f t="shared" si="0"/>
        <v>351303.3</v>
      </c>
      <c r="K9" s="22">
        <f t="shared" si="0"/>
        <v>5686164.7999999998</v>
      </c>
      <c r="L9" s="22">
        <f t="shared" ref="L9:M9" si="1">L11+L25+L40</f>
        <v>208507</v>
      </c>
      <c r="M9" s="22">
        <f t="shared" si="1"/>
        <v>5894671.7999999998</v>
      </c>
      <c r="N9" s="22">
        <f t="shared" ref="N9" si="2">N11+N25+N40</f>
        <v>5885923.2999999998</v>
      </c>
    </row>
    <row r="10" spans="1:18" x14ac:dyDescent="0.25">
      <c r="A10" s="18" t="s">
        <v>60</v>
      </c>
      <c r="B10" s="17" t="s">
        <v>61</v>
      </c>
      <c r="C10" s="22">
        <f>C11+C25</f>
        <v>1414469.1</v>
      </c>
      <c r="D10" s="22">
        <f t="shared" ref="D10:F10" si="3">D11+D25</f>
        <v>10909.3</v>
      </c>
      <c r="E10" s="22">
        <f t="shared" si="3"/>
        <v>1425378.4</v>
      </c>
      <c r="F10" s="22">
        <f t="shared" si="3"/>
        <v>0</v>
      </c>
      <c r="G10" s="22">
        <f t="shared" ref="G10:H10" si="4">G11+G25</f>
        <v>1425378.4</v>
      </c>
      <c r="H10" s="22">
        <f t="shared" si="4"/>
        <v>61712.5</v>
      </c>
      <c r="I10" s="22">
        <f t="shared" ref="I10:J10" si="5">I11+I25</f>
        <v>1487090.9</v>
      </c>
      <c r="J10" s="22">
        <f t="shared" si="5"/>
        <v>87000</v>
      </c>
      <c r="K10" s="22">
        <f t="shared" ref="K10:L10" si="6">K11+K25</f>
        <v>1574090.9</v>
      </c>
      <c r="L10" s="22">
        <f t="shared" si="6"/>
        <v>23033.7</v>
      </c>
      <c r="M10" s="22">
        <f t="shared" ref="M10" si="7">M11+M25</f>
        <v>1597124.6</v>
      </c>
      <c r="N10" s="22">
        <f t="shared" ref="N10" si="8">N11+N25</f>
        <v>1597124.6</v>
      </c>
    </row>
    <row r="11" spans="1:18" x14ac:dyDescent="0.25">
      <c r="A11" s="21"/>
      <c r="B11" s="6" t="s">
        <v>13</v>
      </c>
      <c r="C11" s="22">
        <f t="shared" ref="C11:F11" si="9">C12+C13+C14+C19+C23</f>
        <v>1209107.3999999999</v>
      </c>
      <c r="D11" s="22">
        <f t="shared" si="9"/>
        <v>0</v>
      </c>
      <c r="E11" s="22">
        <f t="shared" si="9"/>
        <v>1209107.3999999999</v>
      </c>
      <c r="F11" s="22">
        <f t="shared" si="9"/>
        <v>0</v>
      </c>
      <c r="G11" s="22">
        <f t="shared" ref="G11:H11" si="10">G12+G13+G14+G19+G23</f>
        <v>1209107.3999999999</v>
      </c>
      <c r="H11" s="22">
        <f t="shared" si="10"/>
        <v>19969.400000000001</v>
      </c>
      <c r="I11" s="22">
        <f t="shared" ref="I11:J11" si="11">I12+I13+I14+I19+I23</f>
        <v>1229076.8</v>
      </c>
      <c r="J11" s="22">
        <f t="shared" si="11"/>
        <v>80000</v>
      </c>
      <c r="K11" s="22">
        <f t="shared" ref="K11:L11" si="12">K12+K13+K14+K19+K23</f>
        <v>1309076.8</v>
      </c>
      <c r="L11" s="22">
        <f t="shared" si="12"/>
        <v>21525.200000000001</v>
      </c>
      <c r="M11" s="22">
        <f t="shared" ref="M11" si="13">M12+M13+M14+M19+M23</f>
        <v>1330602</v>
      </c>
      <c r="N11" s="22">
        <f t="shared" ref="N11" si="14">N12+N13+N14+N19+N23</f>
        <v>1330602</v>
      </c>
    </row>
    <row r="12" spans="1:18" ht="15" customHeight="1" x14ac:dyDescent="0.25">
      <c r="A12" s="15" t="s">
        <v>36</v>
      </c>
      <c r="B12" s="7" t="s">
        <v>2</v>
      </c>
      <c r="C12" s="23">
        <v>955035.1</v>
      </c>
      <c r="D12" s="24">
        <v>0</v>
      </c>
      <c r="E12" s="23">
        <f>C12+D12</f>
        <v>955035.1</v>
      </c>
      <c r="F12" s="24">
        <v>0</v>
      </c>
      <c r="G12" s="23">
        <f>E12+F12</f>
        <v>955035.1</v>
      </c>
      <c r="H12" s="24">
        <v>0</v>
      </c>
      <c r="I12" s="23">
        <f>G12+H12</f>
        <v>955035.1</v>
      </c>
      <c r="J12" s="24">
        <v>43000</v>
      </c>
      <c r="K12" s="23">
        <f>I12+J12</f>
        <v>998035.1</v>
      </c>
      <c r="L12" s="24">
        <v>0</v>
      </c>
      <c r="M12" s="23">
        <f>K12+L12</f>
        <v>998035.1</v>
      </c>
      <c r="N12" s="23">
        <f>L12+M12</f>
        <v>998035.1</v>
      </c>
    </row>
    <row r="13" spans="1:18" ht="14.25" customHeight="1" x14ac:dyDescent="0.25">
      <c r="A13" s="15" t="s">
        <v>37</v>
      </c>
      <c r="B13" s="7" t="s">
        <v>3</v>
      </c>
      <c r="C13" s="25">
        <v>13791.9</v>
      </c>
      <c r="D13" s="24">
        <v>0</v>
      </c>
      <c r="E13" s="23">
        <f t="shared" ref="E13:G39" si="15">C13+D13</f>
        <v>13791.9</v>
      </c>
      <c r="F13" s="24">
        <v>0</v>
      </c>
      <c r="G13" s="23">
        <f t="shared" si="15"/>
        <v>13791.9</v>
      </c>
      <c r="H13" s="24">
        <v>1000</v>
      </c>
      <c r="I13" s="23">
        <f t="shared" ref="I13:I23" si="16">G13+H13</f>
        <v>14791.9</v>
      </c>
      <c r="J13" s="24">
        <v>1000</v>
      </c>
      <c r="K13" s="23">
        <f t="shared" ref="K13:K23" si="17">I13+J13</f>
        <v>15791.9</v>
      </c>
      <c r="L13" s="24">
        <v>1000</v>
      </c>
      <c r="M13" s="23">
        <f t="shared" ref="M13:N23" si="18">K13+L13</f>
        <v>16791.900000000001</v>
      </c>
      <c r="N13" s="23">
        <v>16791.900000000001</v>
      </c>
    </row>
    <row r="14" spans="1:18" ht="14.25" customHeight="1" x14ac:dyDescent="0.25">
      <c r="A14" s="15" t="s">
        <v>38</v>
      </c>
      <c r="B14" s="7" t="s">
        <v>23</v>
      </c>
      <c r="C14" s="24">
        <f>SUM(C15:C18)</f>
        <v>142950</v>
      </c>
      <c r="D14" s="24">
        <v>0</v>
      </c>
      <c r="E14" s="23">
        <f t="shared" si="15"/>
        <v>142950</v>
      </c>
      <c r="F14" s="24">
        <v>0</v>
      </c>
      <c r="G14" s="23">
        <f t="shared" si="15"/>
        <v>142950</v>
      </c>
      <c r="H14" s="23">
        <f>H15+H16+H17+H18</f>
        <v>19000</v>
      </c>
      <c r="I14" s="23">
        <f t="shared" si="16"/>
        <v>161950</v>
      </c>
      <c r="J14" s="23">
        <f>J15+J16+J17+J18</f>
        <v>25000</v>
      </c>
      <c r="K14" s="23">
        <f t="shared" si="17"/>
        <v>186950</v>
      </c>
      <c r="L14" s="23">
        <f>L15+L16+L17+L18</f>
        <v>4425</v>
      </c>
      <c r="M14" s="23">
        <f>M15+M16+M17+M18</f>
        <v>191375</v>
      </c>
      <c r="N14" s="23">
        <f>N15+N16+N17+N18</f>
        <v>191375</v>
      </c>
    </row>
    <row r="15" spans="1:18" ht="26.25" customHeight="1" x14ac:dyDescent="0.25">
      <c r="A15" s="15" t="s">
        <v>39</v>
      </c>
      <c r="B15" s="8" t="s">
        <v>24</v>
      </c>
      <c r="C15" s="24">
        <v>134300</v>
      </c>
      <c r="D15" s="24">
        <v>0</v>
      </c>
      <c r="E15" s="23">
        <f t="shared" si="15"/>
        <v>134300</v>
      </c>
      <c r="F15" s="24">
        <v>0</v>
      </c>
      <c r="G15" s="23">
        <f t="shared" si="15"/>
        <v>134300</v>
      </c>
      <c r="H15" s="24">
        <v>20000</v>
      </c>
      <c r="I15" s="23">
        <f t="shared" si="16"/>
        <v>154300</v>
      </c>
      <c r="J15" s="24">
        <v>25000</v>
      </c>
      <c r="K15" s="23">
        <f t="shared" si="17"/>
        <v>179300</v>
      </c>
      <c r="L15" s="24">
        <v>5700</v>
      </c>
      <c r="M15" s="23">
        <f t="shared" si="18"/>
        <v>185000</v>
      </c>
      <c r="N15" s="23">
        <v>185000</v>
      </c>
    </row>
    <row r="16" spans="1:18" ht="26.4" x14ac:dyDescent="0.25">
      <c r="A16" s="15" t="s">
        <v>40</v>
      </c>
      <c r="B16" s="8" t="s">
        <v>25</v>
      </c>
      <c r="C16" s="24">
        <v>0</v>
      </c>
      <c r="D16" s="24">
        <v>0</v>
      </c>
      <c r="E16" s="23">
        <f t="shared" si="15"/>
        <v>0</v>
      </c>
      <c r="F16" s="24">
        <v>0</v>
      </c>
      <c r="G16" s="23">
        <f t="shared" si="15"/>
        <v>0</v>
      </c>
      <c r="H16" s="24">
        <v>0</v>
      </c>
      <c r="I16" s="23">
        <f t="shared" si="16"/>
        <v>0</v>
      </c>
      <c r="J16" s="24">
        <v>0</v>
      </c>
      <c r="K16" s="23">
        <f t="shared" si="17"/>
        <v>0</v>
      </c>
      <c r="L16" s="24">
        <v>125</v>
      </c>
      <c r="M16" s="23">
        <f t="shared" si="18"/>
        <v>125</v>
      </c>
      <c r="N16" s="23">
        <v>125</v>
      </c>
    </row>
    <row r="17" spans="1:14" x14ac:dyDescent="0.25">
      <c r="A17" s="15" t="s">
        <v>64</v>
      </c>
      <c r="B17" s="8" t="s">
        <v>26</v>
      </c>
      <c r="C17" s="24">
        <v>0</v>
      </c>
      <c r="D17" s="24">
        <v>0</v>
      </c>
      <c r="E17" s="23">
        <f t="shared" si="15"/>
        <v>0</v>
      </c>
      <c r="F17" s="24">
        <v>0</v>
      </c>
      <c r="G17" s="23">
        <f t="shared" si="15"/>
        <v>0</v>
      </c>
      <c r="H17" s="24">
        <v>0</v>
      </c>
      <c r="I17" s="23">
        <f t="shared" si="16"/>
        <v>0</v>
      </c>
      <c r="J17" s="24">
        <v>0</v>
      </c>
      <c r="K17" s="23">
        <f t="shared" si="17"/>
        <v>0</v>
      </c>
      <c r="L17" s="24">
        <v>0</v>
      </c>
      <c r="M17" s="23">
        <f t="shared" si="18"/>
        <v>0</v>
      </c>
      <c r="N17" s="23">
        <f t="shared" si="18"/>
        <v>0</v>
      </c>
    </row>
    <row r="18" spans="1:14" ht="27" customHeight="1" x14ac:dyDescent="0.25">
      <c r="A18" s="15" t="s">
        <v>62</v>
      </c>
      <c r="B18" s="8" t="s">
        <v>63</v>
      </c>
      <c r="C18" s="24">
        <v>8650</v>
      </c>
      <c r="D18" s="24">
        <v>0</v>
      </c>
      <c r="E18" s="23">
        <f t="shared" si="15"/>
        <v>8650</v>
      </c>
      <c r="F18" s="24">
        <v>0</v>
      </c>
      <c r="G18" s="23">
        <f t="shared" si="15"/>
        <v>8650</v>
      </c>
      <c r="H18" s="24">
        <v>-1000</v>
      </c>
      <c r="I18" s="23">
        <f t="shared" si="16"/>
        <v>7650</v>
      </c>
      <c r="J18" s="24">
        <v>0</v>
      </c>
      <c r="K18" s="23">
        <f t="shared" si="17"/>
        <v>7650</v>
      </c>
      <c r="L18" s="24">
        <v>-1400</v>
      </c>
      <c r="M18" s="23">
        <f t="shared" si="18"/>
        <v>6250</v>
      </c>
      <c r="N18" s="23">
        <v>6250</v>
      </c>
    </row>
    <row r="19" spans="1:14" x14ac:dyDescent="0.25">
      <c r="A19" s="15" t="s">
        <v>41</v>
      </c>
      <c r="B19" s="7" t="s">
        <v>27</v>
      </c>
      <c r="C19" s="24">
        <f>SUM(C20:C22)</f>
        <v>88100</v>
      </c>
      <c r="D19" s="24">
        <v>0</v>
      </c>
      <c r="E19" s="23">
        <f t="shared" si="15"/>
        <v>88100</v>
      </c>
      <c r="F19" s="24">
        <v>0</v>
      </c>
      <c r="G19" s="23">
        <f t="shared" si="15"/>
        <v>88100</v>
      </c>
      <c r="H19" s="24">
        <f>H20+H21+H22</f>
        <v>0</v>
      </c>
      <c r="I19" s="23">
        <f t="shared" si="16"/>
        <v>88100</v>
      </c>
      <c r="J19" s="24">
        <f>J20+J21+J22</f>
        <v>11000</v>
      </c>
      <c r="K19" s="23">
        <f t="shared" si="17"/>
        <v>99100</v>
      </c>
      <c r="L19" s="24">
        <f>L20+L21+L22</f>
        <v>14600</v>
      </c>
      <c r="M19" s="24">
        <f t="shared" ref="M19:N19" si="19">M20+M21+M22</f>
        <v>113700</v>
      </c>
      <c r="N19" s="24">
        <f t="shared" si="19"/>
        <v>113700</v>
      </c>
    </row>
    <row r="20" spans="1:14" ht="15.75" customHeight="1" x14ac:dyDescent="0.25">
      <c r="A20" s="15" t="s">
        <v>42</v>
      </c>
      <c r="B20" s="8" t="s">
        <v>28</v>
      </c>
      <c r="C20" s="24">
        <v>23000</v>
      </c>
      <c r="D20" s="24">
        <v>0</v>
      </c>
      <c r="E20" s="23">
        <f t="shared" si="15"/>
        <v>23000</v>
      </c>
      <c r="F20" s="24">
        <v>0</v>
      </c>
      <c r="G20" s="23">
        <f t="shared" si="15"/>
        <v>23000</v>
      </c>
      <c r="H20" s="24">
        <v>0</v>
      </c>
      <c r="I20" s="23">
        <f t="shared" si="16"/>
        <v>23000</v>
      </c>
      <c r="J20" s="24">
        <v>0</v>
      </c>
      <c r="K20" s="23">
        <f t="shared" si="17"/>
        <v>23000</v>
      </c>
      <c r="L20" s="24">
        <v>12800</v>
      </c>
      <c r="M20" s="23">
        <f t="shared" si="18"/>
        <v>35800</v>
      </c>
      <c r="N20" s="23">
        <v>35800</v>
      </c>
    </row>
    <row r="21" spans="1:14" ht="16.5" customHeight="1" x14ac:dyDescent="0.25">
      <c r="A21" s="15" t="s">
        <v>65</v>
      </c>
      <c r="B21" s="8" t="s">
        <v>32</v>
      </c>
      <c r="C21" s="24">
        <v>25600</v>
      </c>
      <c r="D21" s="24">
        <v>0</v>
      </c>
      <c r="E21" s="23">
        <f t="shared" si="15"/>
        <v>25600</v>
      </c>
      <c r="F21" s="24">
        <v>0</v>
      </c>
      <c r="G21" s="23">
        <f t="shared" si="15"/>
        <v>25600</v>
      </c>
      <c r="H21" s="24">
        <v>0</v>
      </c>
      <c r="I21" s="23">
        <f t="shared" si="16"/>
        <v>25600</v>
      </c>
      <c r="J21" s="24">
        <v>0</v>
      </c>
      <c r="K21" s="23">
        <f t="shared" si="17"/>
        <v>25600</v>
      </c>
      <c r="L21" s="24">
        <v>0</v>
      </c>
      <c r="M21" s="23">
        <f t="shared" si="18"/>
        <v>25600</v>
      </c>
      <c r="N21" s="23">
        <f t="shared" si="18"/>
        <v>25600</v>
      </c>
    </row>
    <row r="22" spans="1:14" ht="16.5" customHeight="1" x14ac:dyDescent="0.25">
      <c r="A22" s="15" t="s">
        <v>43</v>
      </c>
      <c r="B22" s="8" t="s">
        <v>29</v>
      </c>
      <c r="C22" s="24">
        <v>39500</v>
      </c>
      <c r="D22" s="24">
        <v>0</v>
      </c>
      <c r="E22" s="23">
        <f t="shared" si="15"/>
        <v>39500</v>
      </c>
      <c r="F22" s="24">
        <v>0</v>
      </c>
      <c r="G22" s="23">
        <f t="shared" si="15"/>
        <v>39500</v>
      </c>
      <c r="H22" s="24">
        <v>0</v>
      </c>
      <c r="I22" s="23">
        <f t="shared" si="16"/>
        <v>39500</v>
      </c>
      <c r="J22" s="24">
        <v>11000</v>
      </c>
      <c r="K22" s="23">
        <f t="shared" si="17"/>
        <v>50500</v>
      </c>
      <c r="L22" s="24">
        <v>1800</v>
      </c>
      <c r="M22" s="23">
        <f t="shared" si="18"/>
        <v>52300</v>
      </c>
      <c r="N22" s="23">
        <v>52300</v>
      </c>
    </row>
    <row r="23" spans="1:14" ht="16.5" customHeight="1" x14ac:dyDescent="0.25">
      <c r="A23" s="15" t="s">
        <v>44</v>
      </c>
      <c r="B23" s="7" t="s">
        <v>21</v>
      </c>
      <c r="C23" s="24">
        <v>9230.4</v>
      </c>
      <c r="D23" s="24">
        <v>0</v>
      </c>
      <c r="E23" s="23">
        <f t="shared" si="15"/>
        <v>9230.4</v>
      </c>
      <c r="F23" s="24">
        <v>0</v>
      </c>
      <c r="G23" s="23">
        <f t="shared" si="15"/>
        <v>9230.4</v>
      </c>
      <c r="H23" s="24">
        <v>-30.6</v>
      </c>
      <c r="I23" s="23">
        <f t="shared" si="16"/>
        <v>9199.7999999999993</v>
      </c>
      <c r="J23" s="24">
        <v>0</v>
      </c>
      <c r="K23" s="23">
        <f t="shared" si="17"/>
        <v>9199.7999999999993</v>
      </c>
      <c r="L23" s="24">
        <v>1500.2</v>
      </c>
      <c r="M23" s="23">
        <f t="shared" si="18"/>
        <v>10700</v>
      </c>
      <c r="N23" s="23">
        <v>10700</v>
      </c>
    </row>
    <row r="24" spans="1:14" ht="27" customHeight="1" x14ac:dyDescent="0.25">
      <c r="A24" s="15" t="s">
        <v>90</v>
      </c>
      <c r="B24" s="32" t="s">
        <v>91</v>
      </c>
      <c r="C24" s="24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3">
        <v>0</v>
      </c>
    </row>
    <row r="25" spans="1:14" ht="13.5" customHeight="1" x14ac:dyDescent="0.25">
      <c r="A25" s="21"/>
      <c r="B25" s="6" t="s">
        <v>14</v>
      </c>
      <c r="C25" s="22">
        <f t="shared" ref="C25:K25" si="20">C26+C31+C32+C33+C38+C39</f>
        <v>205361.7</v>
      </c>
      <c r="D25" s="22">
        <f t="shared" si="20"/>
        <v>10909.3</v>
      </c>
      <c r="E25" s="22">
        <f t="shared" si="20"/>
        <v>216271</v>
      </c>
      <c r="F25" s="22">
        <f t="shared" si="20"/>
        <v>0</v>
      </c>
      <c r="G25" s="22">
        <f t="shared" si="20"/>
        <v>216271</v>
      </c>
      <c r="H25" s="22">
        <f t="shared" si="20"/>
        <v>41743.1</v>
      </c>
      <c r="I25" s="22">
        <f t="shared" si="20"/>
        <v>258014.1</v>
      </c>
      <c r="J25" s="22">
        <f t="shared" si="20"/>
        <v>7000</v>
      </c>
      <c r="K25" s="22">
        <f t="shared" si="20"/>
        <v>265014.09999999998</v>
      </c>
      <c r="L25" s="22">
        <f t="shared" ref="L25:M25" si="21">L26+L31+L32+L33+L38+L39</f>
        <v>1508.5</v>
      </c>
      <c r="M25" s="22">
        <f t="shared" si="21"/>
        <v>266522.59999999998</v>
      </c>
      <c r="N25" s="22">
        <f t="shared" ref="N25" si="22">N26+N31+N32+N33+N38+N39</f>
        <v>266522.59999999998</v>
      </c>
    </row>
    <row r="26" spans="1:14" ht="39.75" customHeight="1" x14ac:dyDescent="0.25">
      <c r="A26" s="15" t="s">
        <v>45</v>
      </c>
      <c r="B26" s="7" t="s">
        <v>72</v>
      </c>
      <c r="C26" s="24">
        <f>C27+C28+C29+C30</f>
        <v>139038</v>
      </c>
      <c r="D26" s="24">
        <v>0</v>
      </c>
      <c r="E26" s="24">
        <f>E27+E28+E29+E30</f>
        <v>139038</v>
      </c>
      <c r="F26" s="24">
        <v>0</v>
      </c>
      <c r="G26" s="24">
        <f>G27+G28+G29+G30</f>
        <v>139038</v>
      </c>
      <c r="H26" s="24">
        <f>H27+H28+H29+H30</f>
        <v>8446.2000000000007</v>
      </c>
      <c r="I26" s="23">
        <f t="shared" ref="I26:I39" si="23">G26+H26</f>
        <v>147484.20000000001</v>
      </c>
      <c r="J26" s="24">
        <f>J27+J28+J29+J30</f>
        <v>900</v>
      </c>
      <c r="K26" s="23">
        <f t="shared" ref="K26:K39" si="24">I26+J26</f>
        <v>148384.20000000001</v>
      </c>
      <c r="L26" s="24">
        <f>L27+L28+L29+L30</f>
        <v>241.2</v>
      </c>
      <c r="M26" s="24">
        <f t="shared" ref="M26:N26" si="25">M27+M28+M29+M30</f>
        <v>148625.4</v>
      </c>
      <c r="N26" s="24">
        <f t="shared" si="25"/>
        <v>148625.4</v>
      </c>
    </row>
    <row r="27" spans="1:14" ht="64.5" customHeight="1" x14ac:dyDescent="0.25">
      <c r="A27" s="30" t="s">
        <v>74</v>
      </c>
      <c r="B27" s="27" t="s">
        <v>75</v>
      </c>
      <c r="C27" s="24">
        <v>124</v>
      </c>
      <c r="D27" s="24">
        <v>0</v>
      </c>
      <c r="E27" s="24">
        <f>C27+D27</f>
        <v>124</v>
      </c>
      <c r="F27" s="24">
        <v>0</v>
      </c>
      <c r="G27" s="24">
        <v>124</v>
      </c>
      <c r="H27" s="24">
        <v>-124</v>
      </c>
      <c r="I27" s="23">
        <f t="shared" si="23"/>
        <v>0</v>
      </c>
      <c r="J27" s="24">
        <v>0</v>
      </c>
      <c r="K27" s="23">
        <f t="shared" si="24"/>
        <v>0</v>
      </c>
      <c r="L27" s="24">
        <v>0</v>
      </c>
      <c r="M27" s="23">
        <f t="shared" ref="M27:N32" si="26">K27+L27</f>
        <v>0</v>
      </c>
      <c r="N27" s="23">
        <f t="shared" si="26"/>
        <v>0</v>
      </c>
    </row>
    <row r="28" spans="1:14" ht="78" customHeight="1" x14ac:dyDescent="0.25">
      <c r="A28" s="30" t="s">
        <v>76</v>
      </c>
      <c r="B28" s="33" t="s">
        <v>77</v>
      </c>
      <c r="C28" s="24">
        <v>129399</v>
      </c>
      <c r="D28" s="24">
        <v>0</v>
      </c>
      <c r="E28" s="24">
        <v>129399</v>
      </c>
      <c r="F28" s="24">
        <v>0</v>
      </c>
      <c r="G28" s="24">
        <v>129399</v>
      </c>
      <c r="H28" s="24">
        <v>562</v>
      </c>
      <c r="I28" s="23">
        <f t="shared" si="23"/>
        <v>129961</v>
      </c>
      <c r="J28" s="24">
        <v>0</v>
      </c>
      <c r="K28" s="23">
        <f t="shared" si="24"/>
        <v>129961</v>
      </c>
      <c r="L28" s="24">
        <v>258</v>
      </c>
      <c r="M28" s="23">
        <f t="shared" si="26"/>
        <v>130219</v>
      </c>
      <c r="N28" s="23">
        <v>130219</v>
      </c>
    </row>
    <row r="29" spans="1:14" ht="24.75" customHeight="1" x14ac:dyDescent="0.25">
      <c r="A29" s="30" t="s">
        <v>78</v>
      </c>
      <c r="B29" s="28" t="s">
        <v>79</v>
      </c>
      <c r="C29" s="24">
        <v>267</v>
      </c>
      <c r="D29" s="24">
        <v>0</v>
      </c>
      <c r="E29" s="24">
        <v>267</v>
      </c>
      <c r="F29" s="24">
        <v>0</v>
      </c>
      <c r="G29" s="24">
        <v>267</v>
      </c>
      <c r="H29" s="24">
        <v>2179.4</v>
      </c>
      <c r="I29" s="23">
        <f t="shared" si="23"/>
        <v>2446.4</v>
      </c>
      <c r="J29" s="24">
        <v>0</v>
      </c>
      <c r="K29" s="23">
        <f t="shared" si="24"/>
        <v>2446.4</v>
      </c>
      <c r="L29" s="24">
        <v>0</v>
      </c>
      <c r="M29" s="23">
        <f t="shared" si="26"/>
        <v>2446.4</v>
      </c>
      <c r="N29" s="23">
        <f t="shared" si="26"/>
        <v>2446.4</v>
      </c>
    </row>
    <row r="30" spans="1:14" ht="78.75" customHeight="1" x14ac:dyDescent="0.25">
      <c r="A30" s="30" t="s">
        <v>80</v>
      </c>
      <c r="B30" s="27" t="s">
        <v>81</v>
      </c>
      <c r="C30" s="24">
        <v>9248</v>
      </c>
      <c r="D30" s="24">
        <v>0</v>
      </c>
      <c r="E30" s="24">
        <v>9248</v>
      </c>
      <c r="F30" s="24">
        <v>0</v>
      </c>
      <c r="G30" s="24">
        <v>9248</v>
      </c>
      <c r="H30" s="24">
        <v>5828.8</v>
      </c>
      <c r="I30" s="23">
        <f t="shared" si="23"/>
        <v>15076.8</v>
      </c>
      <c r="J30" s="24">
        <v>900</v>
      </c>
      <c r="K30" s="23">
        <f t="shared" si="24"/>
        <v>15976.8</v>
      </c>
      <c r="L30" s="24">
        <v>-16.8</v>
      </c>
      <c r="M30" s="23">
        <f t="shared" si="26"/>
        <v>15960</v>
      </c>
      <c r="N30" s="23">
        <v>15960</v>
      </c>
    </row>
    <row r="31" spans="1:14" ht="16.5" customHeight="1" x14ac:dyDescent="0.25">
      <c r="A31" s="15" t="s">
        <v>46</v>
      </c>
      <c r="B31" s="7" t="s">
        <v>4</v>
      </c>
      <c r="C31" s="23">
        <v>11961.2</v>
      </c>
      <c r="D31" s="24">
        <v>0</v>
      </c>
      <c r="E31" s="23">
        <v>11961.2</v>
      </c>
      <c r="F31" s="24">
        <v>0</v>
      </c>
      <c r="G31" s="23">
        <v>11961.2</v>
      </c>
      <c r="H31" s="24">
        <v>0</v>
      </c>
      <c r="I31" s="23">
        <f t="shared" si="23"/>
        <v>11961.2</v>
      </c>
      <c r="J31" s="24">
        <v>0</v>
      </c>
      <c r="K31" s="23">
        <f t="shared" si="24"/>
        <v>11961.2</v>
      </c>
      <c r="L31" s="24">
        <v>0</v>
      </c>
      <c r="M31" s="23">
        <f t="shared" si="26"/>
        <v>11961.2</v>
      </c>
      <c r="N31" s="23">
        <f t="shared" si="26"/>
        <v>11961.2</v>
      </c>
    </row>
    <row r="32" spans="1:14" ht="27.75" customHeight="1" x14ac:dyDescent="0.25">
      <c r="A32" s="15" t="s">
        <v>47</v>
      </c>
      <c r="B32" s="7" t="s">
        <v>69</v>
      </c>
      <c r="C32" s="23">
        <v>186</v>
      </c>
      <c r="D32" s="24">
        <v>0</v>
      </c>
      <c r="E32" s="23">
        <v>186</v>
      </c>
      <c r="F32" s="24">
        <v>0</v>
      </c>
      <c r="G32" s="23">
        <v>186</v>
      </c>
      <c r="H32" s="24">
        <v>19338.2</v>
      </c>
      <c r="I32" s="23">
        <f t="shared" si="23"/>
        <v>19524.2</v>
      </c>
      <c r="J32" s="24">
        <v>0</v>
      </c>
      <c r="K32" s="23">
        <f t="shared" si="24"/>
        <v>19524.2</v>
      </c>
      <c r="L32" s="24">
        <v>4.2</v>
      </c>
      <c r="M32" s="23">
        <f t="shared" si="26"/>
        <v>19528.400000000001</v>
      </c>
      <c r="N32" s="23">
        <v>19528.400000000001</v>
      </c>
    </row>
    <row r="33" spans="1:14" ht="26.25" customHeight="1" x14ac:dyDescent="0.25">
      <c r="A33" s="15" t="s">
        <v>48</v>
      </c>
      <c r="B33" s="7" t="s">
        <v>73</v>
      </c>
      <c r="C33" s="24">
        <f>C34+C35+C36+C37</f>
        <v>49442</v>
      </c>
      <c r="D33" s="24">
        <f>D34+D35+D36+D37</f>
        <v>5300</v>
      </c>
      <c r="E33" s="24">
        <f>C33+D33</f>
        <v>54742</v>
      </c>
      <c r="F33" s="24">
        <v>0</v>
      </c>
      <c r="G33" s="24">
        <f>G34+G35+G36+G37</f>
        <v>54742</v>
      </c>
      <c r="H33" s="24">
        <f>H34+H35+H36+H37</f>
        <v>16126.4</v>
      </c>
      <c r="I33" s="23">
        <f t="shared" si="23"/>
        <v>70868.399999999994</v>
      </c>
      <c r="J33" s="24">
        <f>J34+J35+J36+J37</f>
        <v>6100</v>
      </c>
      <c r="K33" s="23">
        <f t="shared" si="24"/>
        <v>76968.399999999994</v>
      </c>
      <c r="L33" s="24">
        <f>L34+L35+L36+L37</f>
        <v>713.1</v>
      </c>
      <c r="M33" s="24">
        <f>K33+L33</f>
        <v>77681.5</v>
      </c>
      <c r="N33" s="24">
        <f>N34+N35+N36+N37</f>
        <v>77681.5</v>
      </c>
    </row>
    <row r="34" spans="1:14" ht="15.75" customHeight="1" x14ac:dyDescent="0.25">
      <c r="A34" s="30" t="s">
        <v>82</v>
      </c>
      <c r="B34" s="26" t="s">
        <v>83</v>
      </c>
      <c r="C34" s="24">
        <v>37272</v>
      </c>
      <c r="D34" s="24">
        <v>5300</v>
      </c>
      <c r="E34" s="24">
        <f>C34+D34</f>
        <v>42572</v>
      </c>
      <c r="F34" s="24">
        <v>0</v>
      </c>
      <c r="G34" s="24">
        <f>E34+F34</f>
        <v>42572</v>
      </c>
      <c r="H34" s="24">
        <v>12691</v>
      </c>
      <c r="I34" s="23">
        <f t="shared" si="23"/>
        <v>55263</v>
      </c>
      <c r="J34" s="24">
        <v>6100</v>
      </c>
      <c r="K34" s="23">
        <f>I34+J34</f>
        <v>61363</v>
      </c>
      <c r="L34" s="24">
        <v>337</v>
      </c>
      <c r="M34" s="23">
        <f>K34+L34</f>
        <v>61700</v>
      </c>
      <c r="N34" s="23">
        <v>61700</v>
      </c>
    </row>
    <row r="35" spans="1:14" ht="76.5" customHeight="1" x14ac:dyDescent="0.25">
      <c r="A35" s="31" t="s">
        <v>88</v>
      </c>
      <c r="B35" s="29" t="s">
        <v>89</v>
      </c>
      <c r="C35" s="24">
        <v>696</v>
      </c>
      <c r="D35" s="24">
        <v>0</v>
      </c>
      <c r="E35" s="24">
        <v>696</v>
      </c>
      <c r="F35" s="24">
        <v>0</v>
      </c>
      <c r="G35" s="24">
        <v>696</v>
      </c>
      <c r="H35" s="24">
        <v>3435.4</v>
      </c>
      <c r="I35" s="23">
        <f t="shared" si="23"/>
        <v>4131.3999999999996</v>
      </c>
      <c r="J35" s="24">
        <v>0</v>
      </c>
      <c r="K35" s="23">
        <f>I35+J35</f>
        <v>4131.3999999999996</v>
      </c>
      <c r="L35" s="24">
        <v>0</v>
      </c>
      <c r="M35" s="23">
        <f>K35+L35</f>
        <v>4131.3999999999996</v>
      </c>
      <c r="N35" s="23">
        <f>L35+M35</f>
        <v>4131.3999999999996</v>
      </c>
    </row>
    <row r="36" spans="1:14" ht="28.5" customHeight="1" x14ac:dyDescent="0.25">
      <c r="A36" s="30" t="s">
        <v>84</v>
      </c>
      <c r="B36" s="26" t="s">
        <v>85</v>
      </c>
      <c r="C36" s="24">
        <v>10974</v>
      </c>
      <c r="D36" s="24">
        <v>0</v>
      </c>
      <c r="E36" s="24">
        <v>10974</v>
      </c>
      <c r="F36" s="24">
        <v>0</v>
      </c>
      <c r="G36" s="24">
        <v>10974</v>
      </c>
      <c r="H36" s="24">
        <v>0</v>
      </c>
      <c r="I36" s="23">
        <f t="shared" si="23"/>
        <v>10974</v>
      </c>
      <c r="J36" s="24">
        <v>0</v>
      </c>
      <c r="K36" s="23">
        <f>I36+J36</f>
        <v>10974</v>
      </c>
      <c r="L36" s="24">
        <v>-559.20000000000005</v>
      </c>
      <c r="M36" s="23">
        <f>K36+L36</f>
        <v>10414.799999999999</v>
      </c>
      <c r="N36" s="23">
        <v>10414.799999999999</v>
      </c>
    </row>
    <row r="37" spans="1:14" ht="66.75" customHeight="1" x14ac:dyDescent="0.25">
      <c r="A37" s="30" t="s">
        <v>86</v>
      </c>
      <c r="B37" s="28" t="s">
        <v>87</v>
      </c>
      <c r="C37" s="24">
        <v>500</v>
      </c>
      <c r="D37" s="24">
        <v>0</v>
      </c>
      <c r="E37" s="24">
        <v>500</v>
      </c>
      <c r="F37" s="24">
        <v>0</v>
      </c>
      <c r="G37" s="24">
        <v>500</v>
      </c>
      <c r="H37" s="24">
        <v>0</v>
      </c>
      <c r="I37" s="23">
        <f t="shared" si="23"/>
        <v>500</v>
      </c>
      <c r="J37" s="24">
        <v>0</v>
      </c>
      <c r="K37" s="23">
        <f>I37+J37</f>
        <v>500</v>
      </c>
      <c r="L37" s="24">
        <v>935.3</v>
      </c>
      <c r="M37" s="23">
        <f>K37+L37</f>
        <v>1435.3</v>
      </c>
      <c r="N37" s="23">
        <v>1435.3</v>
      </c>
    </row>
    <row r="38" spans="1:14" ht="15.75" customHeight="1" x14ac:dyDescent="0.25">
      <c r="A38" s="15" t="s">
        <v>49</v>
      </c>
      <c r="B38" s="7" t="s">
        <v>5</v>
      </c>
      <c r="C38" s="24">
        <v>4734.5</v>
      </c>
      <c r="D38" s="24">
        <v>5609.3</v>
      </c>
      <c r="E38" s="23">
        <f>C38+D38</f>
        <v>10343.799999999999</v>
      </c>
      <c r="F38" s="24">
        <v>0</v>
      </c>
      <c r="G38" s="23">
        <f t="shared" si="15"/>
        <v>10343.799999999999</v>
      </c>
      <c r="H38" s="24">
        <v>-2167.6999999999998</v>
      </c>
      <c r="I38" s="23">
        <f t="shared" si="23"/>
        <v>8176.1</v>
      </c>
      <c r="J38" s="24">
        <v>0</v>
      </c>
      <c r="K38" s="23">
        <f t="shared" si="24"/>
        <v>8176.1</v>
      </c>
      <c r="L38" s="24">
        <v>550</v>
      </c>
      <c r="M38" s="23">
        <f t="shared" ref="M38:N39" si="27">K38+L38</f>
        <v>8726.1</v>
      </c>
      <c r="N38" s="23">
        <v>8726.1</v>
      </c>
    </row>
    <row r="39" spans="1:14" ht="14.25" customHeight="1" x14ac:dyDescent="0.25">
      <c r="A39" s="15" t="s">
        <v>50</v>
      </c>
      <c r="B39" s="7" t="s">
        <v>6</v>
      </c>
      <c r="C39" s="24">
        <v>0</v>
      </c>
      <c r="D39" s="24">
        <v>0</v>
      </c>
      <c r="E39" s="23">
        <f t="shared" si="15"/>
        <v>0</v>
      </c>
      <c r="F39" s="24">
        <v>0</v>
      </c>
      <c r="G39" s="23">
        <f t="shared" si="15"/>
        <v>0</v>
      </c>
      <c r="H39" s="24">
        <v>0</v>
      </c>
      <c r="I39" s="23">
        <f t="shared" si="23"/>
        <v>0</v>
      </c>
      <c r="J39" s="24">
        <v>0</v>
      </c>
      <c r="K39" s="23">
        <f t="shared" si="24"/>
        <v>0</v>
      </c>
      <c r="L39" s="24">
        <v>0</v>
      </c>
      <c r="M39" s="23">
        <f t="shared" si="27"/>
        <v>0</v>
      </c>
      <c r="N39" s="23">
        <f t="shared" si="27"/>
        <v>0</v>
      </c>
    </row>
    <row r="40" spans="1:14" ht="15.75" customHeight="1" x14ac:dyDescent="0.25">
      <c r="A40" s="18" t="s">
        <v>51</v>
      </c>
      <c r="B40" s="9" t="s">
        <v>15</v>
      </c>
      <c r="C40" s="22">
        <f>C41+C50+C47+C48</f>
        <v>3571253.5</v>
      </c>
      <c r="D40" s="22">
        <f t="shared" ref="D40:F40" si="28">D41+D50+D47+D48</f>
        <v>3317.2</v>
      </c>
      <c r="E40" s="22">
        <f t="shared" si="28"/>
        <v>3574570.7</v>
      </c>
      <c r="F40" s="22">
        <f t="shared" si="28"/>
        <v>149749.20000000001</v>
      </c>
      <c r="G40" s="22">
        <f t="shared" ref="G40" si="29">G41+G50+G47+G48</f>
        <v>3724319.9</v>
      </c>
      <c r="H40" s="22">
        <f>H41+H50+H47+H48+H49</f>
        <v>123450.7</v>
      </c>
      <c r="I40" s="22">
        <f t="shared" ref="I40:N40" si="30">I41+I50+I47+I48+I49</f>
        <v>3847770.6</v>
      </c>
      <c r="J40" s="22">
        <f t="shared" si="30"/>
        <v>264303.3</v>
      </c>
      <c r="K40" s="22">
        <f t="shared" si="30"/>
        <v>4112073.9</v>
      </c>
      <c r="L40" s="22">
        <f t="shared" si="30"/>
        <v>185473.3</v>
      </c>
      <c r="M40" s="22">
        <f t="shared" si="30"/>
        <v>4297547.2</v>
      </c>
      <c r="N40" s="22">
        <f t="shared" si="30"/>
        <v>4288798.7</v>
      </c>
    </row>
    <row r="41" spans="1:14" ht="26.4" x14ac:dyDescent="0.25">
      <c r="A41" s="15" t="s">
        <v>52</v>
      </c>
      <c r="B41" s="10" t="s">
        <v>16</v>
      </c>
      <c r="C41" s="24">
        <f>C43+C44+C45+C46</f>
        <v>3571253.5</v>
      </c>
      <c r="D41" s="24">
        <f>D43+D44+D45+D46</f>
        <v>3317.2</v>
      </c>
      <c r="E41" s="24">
        <f t="shared" ref="E41:F41" si="31">E43+E44+E45+E46</f>
        <v>3574570.7</v>
      </c>
      <c r="F41" s="24">
        <f t="shared" si="31"/>
        <v>146039.9</v>
      </c>
      <c r="G41" s="24">
        <f t="shared" ref="G41:H41" si="32">G43+G44+G45+G46</f>
        <v>3720610.6</v>
      </c>
      <c r="H41" s="24">
        <f t="shared" si="32"/>
        <v>113081.5</v>
      </c>
      <c r="I41" s="24">
        <f t="shared" ref="I41:J41" si="33">I43+I44+I45+I46</f>
        <v>3833692.1</v>
      </c>
      <c r="J41" s="24">
        <f t="shared" si="33"/>
        <v>264163.3</v>
      </c>
      <c r="K41" s="24">
        <f t="shared" ref="K41:L41" si="34">K43+K44+K45+K46</f>
        <v>4097855.4</v>
      </c>
      <c r="L41" s="24">
        <f t="shared" si="34"/>
        <v>185473.3</v>
      </c>
      <c r="M41" s="24">
        <f t="shared" ref="M41" si="35">M43+M44+M45+M46</f>
        <v>4283328.7</v>
      </c>
      <c r="N41" s="24">
        <f t="shared" ref="N41" si="36">N43+N44+N45+N46</f>
        <v>4274446.2</v>
      </c>
    </row>
    <row r="42" spans="1:14" x14ac:dyDescent="0.25">
      <c r="A42" s="21"/>
      <c r="B42" s="11" t="s">
        <v>17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26.4" x14ac:dyDescent="0.25">
      <c r="A43" s="15" t="s">
        <v>53</v>
      </c>
      <c r="B43" s="11" t="s">
        <v>66</v>
      </c>
      <c r="C43" s="24">
        <v>544053.69999999995</v>
      </c>
      <c r="D43" s="24">
        <v>0</v>
      </c>
      <c r="E43" s="23">
        <f t="shared" ref="E43:G46" si="37">C43+D43</f>
        <v>544053.69999999995</v>
      </c>
      <c r="F43" s="24">
        <v>16121.7</v>
      </c>
      <c r="G43" s="23">
        <f t="shared" si="37"/>
        <v>560175.4</v>
      </c>
      <c r="H43" s="24">
        <v>59240.9</v>
      </c>
      <c r="I43" s="23">
        <f t="shared" ref="I43:I46" si="38">G43+H43</f>
        <v>619416.30000000005</v>
      </c>
      <c r="J43" s="24">
        <v>27610.7</v>
      </c>
      <c r="K43" s="23">
        <f t="shared" ref="K43:K46" si="39">I43+J43</f>
        <v>647027</v>
      </c>
      <c r="L43" s="24">
        <v>22921.3</v>
      </c>
      <c r="M43" s="23">
        <f t="shared" ref="M43:M46" si="40">K43+L43</f>
        <v>669948.30000000005</v>
      </c>
      <c r="N43" s="23">
        <v>669948.30000000005</v>
      </c>
    </row>
    <row r="44" spans="1:14" ht="26.4" x14ac:dyDescent="0.25">
      <c r="A44" s="15" t="s">
        <v>54</v>
      </c>
      <c r="B44" s="11" t="s">
        <v>67</v>
      </c>
      <c r="C44" s="24">
        <v>842989.5</v>
      </c>
      <c r="D44" s="24">
        <v>0</v>
      </c>
      <c r="E44" s="23">
        <f t="shared" si="37"/>
        <v>842989.5</v>
      </c>
      <c r="F44" s="24">
        <v>107225.5</v>
      </c>
      <c r="G44" s="23">
        <f t="shared" si="37"/>
        <v>950215</v>
      </c>
      <c r="H44" s="24">
        <v>-2523.1</v>
      </c>
      <c r="I44" s="23">
        <f t="shared" si="38"/>
        <v>947691.9</v>
      </c>
      <c r="J44" s="24">
        <v>184684.9</v>
      </c>
      <c r="K44" s="23">
        <f t="shared" si="39"/>
        <v>1132376.8</v>
      </c>
      <c r="L44" s="24">
        <v>-1665.6</v>
      </c>
      <c r="M44" s="23">
        <f t="shared" si="40"/>
        <v>1130711.2</v>
      </c>
      <c r="N44" s="23">
        <v>1129526.8</v>
      </c>
    </row>
    <row r="45" spans="1:14" ht="26.4" x14ac:dyDescent="0.25">
      <c r="A45" s="15" t="s">
        <v>55</v>
      </c>
      <c r="B45" s="11" t="s">
        <v>68</v>
      </c>
      <c r="C45" s="24">
        <v>2053249.5</v>
      </c>
      <c r="D45" s="24">
        <v>0</v>
      </c>
      <c r="E45" s="23">
        <f t="shared" si="37"/>
        <v>2053249.5</v>
      </c>
      <c r="F45" s="24">
        <v>15865.8</v>
      </c>
      <c r="G45" s="23">
        <f t="shared" si="37"/>
        <v>2069115.3</v>
      </c>
      <c r="H45" s="24">
        <v>3009.4</v>
      </c>
      <c r="I45" s="23">
        <f t="shared" si="38"/>
        <v>2072124.7</v>
      </c>
      <c r="J45" s="24">
        <v>48242.400000000001</v>
      </c>
      <c r="K45" s="23">
        <f t="shared" si="39"/>
        <v>2120367.1</v>
      </c>
      <c r="L45" s="24">
        <v>59792.1</v>
      </c>
      <c r="M45" s="23">
        <f t="shared" si="40"/>
        <v>2180159.2000000002</v>
      </c>
      <c r="N45" s="23">
        <v>2172521.1</v>
      </c>
    </row>
    <row r="46" spans="1:14" x14ac:dyDescent="0.25">
      <c r="A46" s="15" t="s">
        <v>56</v>
      </c>
      <c r="B46" s="11" t="s">
        <v>18</v>
      </c>
      <c r="C46" s="24">
        <v>130960.8</v>
      </c>
      <c r="D46" s="24">
        <v>3317.2</v>
      </c>
      <c r="E46" s="23">
        <f t="shared" si="37"/>
        <v>134278</v>
      </c>
      <c r="F46" s="24">
        <v>6826.9</v>
      </c>
      <c r="G46" s="23">
        <f t="shared" si="37"/>
        <v>141104.9</v>
      </c>
      <c r="H46" s="24">
        <v>53354.3</v>
      </c>
      <c r="I46" s="23">
        <f t="shared" si="38"/>
        <v>194459.2</v>
      </c>
      <c r="J46" s="24">
        <v>3625.3</v>
      </c>
      <c r="K46" s="23">
        <f t="shared" si="39"/>
        <v>198084.5</v>
      </c>
      <c r="L46" s="24">
        <v>104425.5</v>
      </c>
      <c r="M46" s="23">
        <f t="shared" si="40"/>
        <v>302510</v>
      </c>
      <c r="N46" s="23">
        <v>302450</v>
      </c>
    </row>
    <row r="47" spans="1:14" ht="39.6" x14ac:dyDescent="0.25">
      <c r="A47" s="15" t="s">
        <v>57</v>
      </c>
      <c r="B47" s="12" t="s">
        <v>30</v>
      </c>
      <c r="C47" s="24">
        <v>0</v>
      </c>
      <c r="D47" s="24">
        <v>0</v>
      </c>
      <c r="E47" s="23">
        <f>C47+D47</f>
        <v>0</v>
      </c>
      <c r="F47" s="24">
        <v>3709.3</v>
      </c>
      <c r="G47" s="23">
        <f>E47+F47</f>
        <v>3709.3</v>
      </c>
      <c r="H47" s="24">
        <v>1280.9000000000001</v>
      </c>
      <c r="I47" s="23">
        <f>G47+H47</f>
        <v>4990.2</v>
      </c>
      <c r="J47" s="24">
        <v>140</v>
      </c>
      <c r="K47" s="23">
        <f>I47+J47</f>
        <v>5130.2</v>
      </c>
      <c r="L47" s="24">
        <v>0</v>
      </c>
      <c r="M47" s="23">
        <f>K47+L47</f>
        <v>5130.2</v>
      </c>
      <c r="N47" s="23">
        <v>5264.2</v>
      </c>
    </row>
    <row r="48" spans="1:14" ht="27" customHeight="1" x14ac:dyDescent="0.25">
      <c r="A48" s="15" t="s">
        <v>58</v>
      </c>
      <c r="B48" s="12" t="s">
        <v>31</v>
      </c>
      <c r="C48" s="24">
        <v>0</v>
      </c>
      <c r="D48" s="24">
        <v>0</v>
      </c>
      <c r="E48" s="23">
        <f>C48+D48</f>
        <v>0</v>
      </c>
      <c r="F48" s="24">
        <v>0</v>
      </c>
      <c r="G48" s="23">
        <f>E48+F48</f>
        <v>0</v>
      </c>
      <c r="H48" s="24">
        <v>15000</v>
      </c>
      <c r="I48" s="23">
        <f>G48+H48</f>
        <v>15000</v>
      </c>
      <c r="J48" s="24">
        <v>0</v>
      </c>
      <c r="K48" s="23">
        <f>I48+J48</f>
        <v>15000</v>
      </c>
      <c r="L48" s="24">
        <v>0</v>
      </c>
      <c r="M48" s="23">
        <f>K48+L48</f>
        <v>15000</v>
      </c>
      <c r="N48" s="23">
        <f>L48+M48</f>
        <v>15000</v>
      </c>
    </row>
    <row r="49" spans="1:14" ht="27" customHeight="1" x14ac:dyDescent="0.25">
      <c r="A49" s="15" t="s">
        <v>100</v>
      </c>
      <c r="B49" s="12" t="s">
        <v>101</v>
      </c>
      <c r="C49" s="24">
        <v>0</v>
      </c>
      <c r="D49" s="24">
        <v>0</v>
      </c>
      <c r="E49" s="23">
        <v>0</v>
      </c>
      <c r="F49" s="24">
        <v>0</v>
      </c>
      <c r="G49" s="23">
        <v>0</v>
      </c>
      <c r="H49" s="24">
        <v>12000</v>
      </c>
      <c r="I49" s="23">
        <f>G49+H49</f>
        <v>12000</v>
      </c>
      <c r="J49" s="24">
        <v>0</v>
      </c>
      <c r="K49" s="23">
        <f>I49+J49</f>
        <v>12000</v>
      </c>
      <c r="L49" s="24">
        <v>0</v>
      </c>
      <c r="M49" s="23">
        <f>K49+L49</f>
        <v>12000</v>
      </c>
      <c r="N49" s="23">
        <f>L49+M49</f>
        <v>12000</v>
      </c>
    </row>
    <row r="50" spans="1:14" ht="42" customHeight="1" x14ac:dyDescent="0.25">
      <c r="A50" s="15" t="s">
        <v>104</v>
      </c>
      <c r="B50" s="10" t="s">
        <v>105</v>
      </c>
      <c r="C50" s="24">
        <v>0</v>
      </c>
      <c r="D50" s="24">
        <v>0</v>
      </c>
      <c r="E50" s="23">
        <f>C50+D50</f>
        <v>0</v>
      </c>
      <c r="F50" s="24">
        <v>0</v>
      </c>
      <c r="G50" s="23">
        <f>E50+F50</f>
        <v>0</v>
      </c>
      <c r="H50" s="24">
        <v>-17911.7</v>
      </c>
      <c r="I50" s="23">
        <f>G50+H50</f>
        <v>-17911.7</v>
      </c>
      <c r="J50" s="24">
        <v>0</v>
      </c>
      <c r="K50" s="23">
        <f>I50+J50</f>
        <v>-17911.7</v>
      </c>
      <c r="L50" s="24">
        <v>0</v>
      </c>
      <c r="M50" s="23">
        <f>K50+L50</f>
        <v>-17911.7</v>
      </c>
      <c r="N50" s="23">
        <f>L50+M50</f>
        <v>-17911.7</v>
      </c>
    </row>
    <row r="51" spans="1:14" ht="32.25" customHeight="1" x14ac:dyDescent="0.25"/>
  </sheetData>
  <mergeCells count="16">
    <mergeCell ref="A6:A7"/>
    <mergeCell ref="K1:N1"/>
    <mergeCell ref="B3:R3"/>
    <mergeCell ref="G6:G7"/>
    <mergeCell ref="J6:J7"/>
    <mergeCell ref="K6:K7"/>
    <mergeCell ref="N6:N7"/>
    <mergeCell ref="B6:B7"/>
    <mergeCell ref="C6:C7"/>
    <mergeCell ref="D6:D7"/>
    <mergeCell ref="E6:E7"/>
    <mergeCell ref="F6:F7"/>
    <mergeCell ref="H6:H7"/>
    <mergeCell ref="I6:I7"/>
    <mergeCell ref="L6:L7"/>
    <mergeCell ref="M6:M7"/>
  </mergeCells>
  <pageMargins left="0.59055118110236227" right="0.11811023622047245" top="0.35433070866141736" bottom="0.35433070866141736" header="0" footer="0"/>
  <pageSetup paperSize="9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Рянская Елена Сергеевна</cp:lastModifiedBy>
  <cp:lastPrinted>2023-03-13T09:18:32Z</cp:lastPrinted>
  <dcterms:created xsi:type="dcterms:W3CDTF">1999-06-18T11:49:53Z</dcterms:created>
  <dcterms:modified xsi:type="dcterms:W3CDTF">2023-04-17T11:41:17Z</dcterms:modified>
</cp:coreProperties>
</file>