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6" sheetId="1" state="visible" r:id="rId1"/>
  </sheets>
  <definedNames>
    <definedName name="_xlnm.Print_Area" localSheetId="0">'2026'!$A$1:$C$162</definedName>
  </definedNames>
  <calcPr/>
</workbook>
</file>

<file path=xl/sharedStrings.xml><?xml version="1.0" encoding="utf-8"?>
<sst xmlns="http://schemas.openxmlformats.org/spreadsheetml/2006/main" count="308" uniqueCount="308">
  <si>
    <t xml:space="preserve">                                                                                   Приложение 1</t>
  </si>
  <si>
    <t xml:space="preserve">                                                                                   к решению Думы</t>
  </si>
  <si>
    <t xml:space="preserve">                                                                                   города Мегиона</t>
  </si>
  <si>
    <t xml:space="preserve">                                                                                   от "12" _12_ 2025 № 42</t>
  </si>
  <si>
    <t xml:space="preserve">Прогнозируемый общий объем доходов бюджета городского округа Мегион Ханты-Мансийского автономного округа – Югры на 2026 год  </t>
  </si>
  <si>
    <t xml:space="preserve">       (тыс. рублей)</t>
  </si>
  <si>
    <t xml:space="preserve">Код бюджетной классификации Российской Федерации</t>
  </si>
  <si>
    <t xml:space="preserve">Наименование кода классификации доходов</t>
  </si>
  <si>
    <t xml:space="preserve">Сумма на год</t>
  </si>
  <si>
    <t xml:space="preserve"> 000 1 00 00000 00 0000 000</t>
  </si>
  <si>
    <t xml:space="preserve">НАЛОГОВЫЕ И НЕНАЛОГОВЫЕ ДОХОДЫ</t>
  </si>
  <si>
    <t xml:space="preserve">Налоговые доходы</t>
  </si>
  <si>
    <t xml:space="preserve"> 000 1 01 00000 00 0000 000</t>
  </si>
  <si>
    <t xml:space="preserve">НАЛОГИ НА ПРИБЫЛЬ, ДОХОДЫ</t>
  </si>
  <si>
    <t xml:space="preserve"> 000 1 01 02000 01 0000 110</t>
  </si>
  <si>
    <t xml:space="preserve">Налог на доходы физических лиц</t>
  </si>
  <si>
    <t xml:space="preserve"> 000 1 01 02010 01 0000 110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</si>
  <si>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</si>
  <si>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000 1 01 02020 01 0000 110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</si>
  <si>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</si>
  <si>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000 1 01 02021 01 0000 110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</si>
  <si>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</t>
  </si>
  <si>
    <t xml:space="preserve">000 1 01 02022 01 0000 110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</si>
  <si>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</si>
  <si>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000 1 01 02030 01 0000 110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</si>
  <si>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</si>
  <si>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000 1 01 02040 01 0000 110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</si>
  <si>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</si>
  <si>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000 1 01 02080 01 0000 110</t>
  </si>
  <si>
    <t xml:space="preserve"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
</t>
  </si>
  <si>
    <t xml:space="preserve">000 1 01 02130 01 0000 110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</si>
  <si>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
</t>
  </si>
  <si>
    <t xml:space="preserve">000 1 01 02140 01 0000 110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</si>
  <si>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
</t>
  </si>
  <si>
    <t xml:space="preserve">000 1 01 02150 01 0000 110</t>
  </si>
  <si>
    <t xml:space="preserve"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</si>
  <si>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000 1 01 02160 01 0000 110</t>
  </si>
  <si>
    <t xml:space="preserve"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</si>
  <si>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 xml:space="preserve">000 1 01 02170 01 0000 110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</si>
  <si>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</si>
  <si>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000 1 01 02210 01 0000 110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</si>
  <si>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</si>
  <si>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000 1 01 02230 01 0000 110</t>
  </si>
  <si>
    <t xml:space="preserve"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</si>
  <si>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000 1 03 00000 00 0000 000</t>
  </si>
  <si>
    <t xml:space="preserve">НАЛОГИ НА ТОВАРЫ (РАБОТЫ, УСЛУГИ), РЕАЛИЗУЕМЫЕ НА ТЕРРИТОРИИ РОССИЙСКОЙ ФЕДЕРАЦИИ</t>
  </si>
  <si>
    <t xml:space="preserve">000 1 03 02000 01 0000 110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</si>
  <si>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</si>
  <si>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000 1 05 00000 00 0000 000</t>
  </si>
  <si>
    <t xml:space="preserve">НАЛОГИ НА СОВОКУПНЫЙ ДОХОД</t>
  </si>
  <si>
    <t xml:space="preserve"> 000 1 05 01000 00 0000 110</t>
  </si>
  <si>
    <t xml:space="preserve">Налог, взимаемый в связи с применением упрощенной системы налогообложения</t>
  </si>
  <si>
    <t xml:space="preserve"> 000 1 05 01010 01 0000 110</t>
  </si>
  <si>
    <t xml:space="preserve">Налог, взимаемый с налогоплательщиков, выбравших в качестве объекта налогообложения доходы</t>
  </si>
  <si>
    <t xml:space="preserve"> 000 1 05 01020 01 0000 110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</si>
  <si>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</si>
  <si>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000 1 05 02000 02 0000 110</t>
  </si>
  <si>
    <t xml:space="preserve">Единый налог на вмененный доход для отдельных видов деятельности</t>
  </si>
  <si>
    <t xml:space="preserve">000 1 05 03000 01 0000 110</t>
  </si>
  <si>
    <t xml:space="preserve">Единый сельскохозяйственный налог </t>
  </si>
  <si>
    <t xml:space="preserve">000 1 05 04000 02 0000 110</t>
  </si>
  <si>
    <t xml:space="preserve">Налог, взимаемый в связи с применением патентной системы налогообложения</t>
  </si>
  <si>
    <t xml:space="preserve">000 1 06 00000 00 0000 000</t>
  </si>
  <si>
    <t xml:space="preserve">НАЛОГИ НА ИМУЩЕСТВО</t>
  </si>
  <si>
    <t xml:space="preserve">000 1 06 01000 00 0000 110</t>
  </si>
  <si>
    <t xml:space="preserve">Налог на имущество физических лиц</t>
  </si>
  <si>
    <t xml:space="preserve">000 1 06 01020 04 0000 110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</si>
  <si>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</si>
  <si>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000 1 06 04000 02 0000 110</t>
  </si>
  <si>
    <t xml:space="preserve">Транспортный налог</t>
  </si>
  <si>
    <t xml:space="preserve">000 1 06 04011 02 0000 110</t>
  </si>
  <si>
    <t xml:space="preserve">Транспортный налог с организаций</t>
  </si>
  <si>
    <t xml:space="preserve">000 1 06 04012 02 0000 110</t>
  </si>
  <si>
    <t xml:space="preserve">Транспортный налог с физических лиц</t>
  </si>
  <si>
    <t xml:space="preserve">000 1 06 06000 00 0000 110</t>
  </si>
  <si>
    <t xml:space="preserve">Земельный налог</t>
  </si>
  <si>
    <t xml:space="preserve">000 1 06 06032 04 0000 110</t>
  </si>
  <si>
    <t xml:space="preserve">Земельный налог с организаций, обладающих земельным участком, расположенным в границах городских округов</t>
  </si>
  <si>
    <t xml:space="preserve">000 1 06 06042 04 0000 110</t>
  </si>
  <si>
    <t xml:space="preserve">Земельный налог с физических лиц, обладающих земельным участком, расположенным в границах городских округов</t>
  </si>
  <si>
    <t xml:space="preserve"> 000 1 08 00000 00 0000 000</t>
  </si>
  <si>
    <t xml:space="preserve">ГОСУДАРСТВЕННАЯ ПОШЛИНА</t>
  </si>
  <si>
    <t xml:space="preserve">000 1 08 03010 01 0000 110</t>
  </si>
  <si>
    <t xml:space="preserve">Государственная пошлина по делам, рассматриваемым в судах общей юрисдикции, мировыми судьями (за исключением  Верховного Суда Российской Федерации)</t>
  </si>
  <si>
    <t xml:space="preserve">000 1 08 07150 01 0000 110</t>
  </si>
  <si>
    <t xml:space="preserve">Государственная пошлина за выдачу разрешения на установку рекламной конструкции</t>
  </si>
  <si>
    <t xml:space="preserve"> 000 1 09 00000 00 0000 000</t>
  </si>
  <si>
    <t xml:space="preserve">ЗАДОЛЖЕННОСТЬ И ПЕРЕРАСЧЕТЫ ПО ОТМЕНЕННЫМ НАЛОГАМ, СБОРАМ И ИНЫМ ОБЯЗАТЕЛЬНЫМ ПЛАТЕЖАМ</t>
  </si>
  <si>
    <t xml:space="preserve">Неналоговые доходы</t>
  </si>
  <si>
    <t xml:space="preserve"> 000 1 11 00000 00 0000 000</t>
  </si>
  <si>
    <t xml:space="preserve">ДОХОДЫ ОТ ИСПОЛЬЗОВАНИЯ ИМУЩЕСТВА, НАХОДЯЩЕГОСЯ В ГОСУДАРСТВЕННОЙ И МУНИЦИПАЛЬНОЙ СОБСТВЕННОСТИ</t>
  </si>
  <si>
    <t xml:space="preserve"> 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</si>
  <si>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</si>
  <si>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000 1 11 01040 04 0000 120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</si>
  <si>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</si>
  <si>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 000 1 11 05000 00 0000 120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</si>
  <si>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</si>
  <si>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000  1 11 05010 00 0000 120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</si>
  <si>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</si>
  <si>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</si>
  <si>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</si>
  <si>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000 1 11 05020 00 0000 120</t>
  </si>
  <si>
    <t xml:space="preserve">Доходы, получаемые в виде арендной платы за земли после разграничения государственной собственности 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</si>
  <si>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000 1 11 05024 04 0000 120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</si>
  <si>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</si>
  <si>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000 1 11 05030 00 0000 120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</si>
  <si>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</si>
  <si>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000 1 11 05034 04 0000 120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</si>
  <si>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</si>
  <si>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000 1 11 05070 00 0000 120</t>
  </si>
  <si>
    <t xml:space="preserve">Доходы от сдачи в аренду имущества, составляющего государственную (муниципальную) казну (за исключением земельных участков)</t>
  </si>
  <si>
    <t xml:space="preserve">000 1 11 05074 04 0000 120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</si>
  <si>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</si>
  <si>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000 1 11 07000 00 0000 120</t>
  </si>
  <si>
    <t xml:space="preserve">Платежи от государственных и муниципальных унитарных предприятий</t>
  </si>
  <si>
    <t xml:space="preserve">000 1 11 07010 00 0000 120</t>
  </si>
  <si>
    <t xml:space="preserve"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</si>
  <si>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000 1 11 07014 04 0000 120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</si>
  <si>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</si>
  <si>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000 1 11 09000 00 0000 120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</si>
  <si>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</si>
  <si>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000 1 11 09044 04 0000 120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</si>
  <si>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</si>
  <si>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000 1 11 09080 04 0000 120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</si>
  <si>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</si>
  <si>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000 1 12 00000 00 0000 000</t>
  </si>
  <si>
    <t xml:space="preserve">ПЛАТЕЖИ ПРИ ПОЛЬЗОВАНИИ ПРИРОДНЫМИ РЕСУРСАМИ</t>
  </si>
  <si>
    <t xml:space="preserve">000 1 12 01000 01 0000 120</t>
  </si>
  <si>
    <t xml:space="preserve">Плата за негативное воздействие на окружающую среду</t>
  </si>
  <si>
    <t xml:space="preserve">000 1 13 00000 00 0000 000</t>
  </si>
  <si>
    <t xml:space="preserve">ДОХОДЫ ОТ ОКАЗАНИЯ ПЛАТНЫХ УСЛУГ И КОМПЕНСАЦИИ ЗАТРАТ ГОСУДАРСТВА</t>
  </si>
  <si>
    <t xml:space="preserve">000 1 13 01000 00 0000 130</t>
  </si>
  <si>
    <t xml:space="preserve">Доходы от оказания платных услуг (работ)</t>
  </si>
  <si>
    <t xml:space="preserve">000 1 13 01070 00 0000 130</t>
  </si>
  <si>
    <t xml:space="preserve">Доходы от оказания информационных услуг</t>
  </si>
  <si>
    <t xml:space="preserve">000 1 13 01074 04 0000 130</t>
  </si>
  <si>
    <t xml:space="preserve">Доходы от оказания информационных услуг органами местного самоуправления городских округов, казенными учреждениями городских округов</t>
  </si>
  <si>
    <t xml:space="preserve">000 1 13 01990 00 0000 130</t>
  </si>
  <si>
    <t xml:space="preserve">Прочие доходы от оказания платных услуг (работ)</t>
  </si>
  <si>
    <t xml:space="preserve">000 1 13 01994 04 0000 130</t>
  </si>
  <si>
    <t xml:space="preserve">Прочие доходы от оказания платных услуг (работ) получателями средств бюджетов городских округов</t>
  </si>
  <si>
    <t xml:space="preserve">000 1 13 02000 00 0000 130</t>
  </si>
  <si>
    <t xml:space="preserve">Доходы от компенсации затрат государства</t>
  </si>
  <si>
    <t xml:space="preserve">000 1 13 02060 00 0000 130</t>
  </si>
  <si>
    <t xml:space="preserve">Доходы, поступающие в порядке возмещения расходов, понесенных в связи с эксплуатацией имущества</t>
  </si>
  <si>
    <t xml:space="preserve">000 1 13 02064 04 0000 130</t>
  </si>
  <si>
    <t xml:space="preserve">Доходы, поступающие в порядке возмещения расходов, понесенных в связи с эксплуатацией имущества городских округов</t>
  </si>
  <si>
    <t xml:space="preserve">000 1 13 02990 00 0000 130</t>
  </si>
  <si>
    <t xml:space="preserve">Прочие доходы от компенсации затрат государства </t>
  </si>
  <si>
    <t xml:space="preserve">000 1 13 02994 04 0000 130</t>
  </si>
  <si>
    <t xml:space="preserve">Прочие доходы от компенсации затрат бюджетов городских округов</t>
  </si>
  <si>
    <t xml:space="preserve">000 1 14 00000 00 0000 000</t>
  </si>
  <si>
    <t xml:space="preserve">ДОХОДЫ ОТ ПРОДАЖИ МАТЕРИАЛЬНЫХ И НЕМАТЕРИАЛЬНЫХ АКТИВОВ</t>
  </si>
  <si>
    <t xml:space="preserve">000 1 14 01000 00 0000 410</t>
  </si>
  <si>
    <t xml:space="preserve">Доходы от продажи квартир</t>
  </si>
  <si>
    <t xml:space="preserve">000  1 14 01040 04 0000 410</t>
  </si>
  <si>
    <t xml:space="preserve">Доходы от продажи квартир, находящихся в собственности городских округов</t>
  </si>
  <si>
    <t xml:space="preserve">000 1 14 02040 04 0000 410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</si>
  <si>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</si>
  <si>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000 1 14 02043 04 0000 410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</si>
  <si>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</si>
  <si>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000 1 14 06000 00 0000 430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</si>
  <si>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</si>
  <si>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000 1 14 06012 04 0000 430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</si>
  <si>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</si>
  <si>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000 1 14 06024 04 0000 430</t>
  </si>
  <si>
    <t xml:space="preserve">Доходы от продажи земельных участков, находящихся в собственности  городских округов (за исключением земельных участков муниципальных бюджетных и автономных учреждений)</t>
  </si>
  <si>
    <t xml:space="preserve">000 1 14 06300 00 0000 430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</si>
  <si>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</si>
  <si>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000 1 14 06312 04 0000 430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</si>
  <si>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</si>
  <si>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000 1 15 00000 00 0000 000</t>
  </si>
  <si>
    <t xml:space="preserve">АДМИНИСТРАТИВНЫЕ ПЛАТЕЖИ И СБОРЫ</t>
  </si>
  <si>
    <t xml:space="preserve"> 000 1 16 00000 00 0000 000</t>
  </si>
  <si>
    <t xml:space="preserve">ШТРАФЫ, САНКЦИИ, ВОЗМЕЩЕНИЕ УЩЕРБА</t>
  </si>
  <si>
    <t xml:space="preserve">000 1 16 01053 01 0000 140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</si>
  <si>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</si>
  <si>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 xml:space="preserve">000 1 16 01062 01 0000 140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</si>
  <si>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</si>
  <si>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 xml:space="preserve">000 1 16 01063 01 0000 140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</si>
  <si>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</si>
  <si>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000 1 16 01072 01 0000 140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</si>
  <si>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</si>
  <si>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 xml:space="preserve">000 1 16 01073 01 0000 140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</si>
  <si>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</si>
  <si>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000 1 16 01083 01 0000 140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</si>
  <si>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</si>
  <si>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 xml:space="preserve">000 1 16 01084 01 0000 140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</si>
  <si>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
</t>
  </si>
  <si>
    <t xml:space="preserve">000 1 16 01092 01 0000 140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</si>
  <si>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</si>
  <si>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 xml:space="preserve">000 1 16 01093 01 0000 140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</si>
  <si>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</si>
  <si>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000 1 16 01142 01 0000 140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</si>
  <si>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</si>
  <si>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000 1 16 01143 01 0000 140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</si>
  <si>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</si>
  <si>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 xml:space="preserve">000 1 16 01153 01 0000 140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</si>
  <si>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</si>
  <si>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000 1 16 01163 01 0000 140</t>
  </si>
  <si>
    <t xml:space="preserve"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</si>
  <si>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 xml:space="preserve">000 1 16 01173 01 0000 140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</si>
  <si>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</si>
  <si>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000 1 16 01183 01 0000 140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</si>
  <si>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</si>
  <si>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 xml:space="preserve">000 1 16 01192 01 0000 140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</si>
  <si>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</si>
  <si>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000 1 16 01193 01 0000 140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</si>
  <si>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</si>
  <si>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000 1 16 01203 01 0000 140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</si>
  <si>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</si>
  <si>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 xml:space="preserve">000 1 16 01213 01 0000 140</t>
  </si>
  <si>
    <t xml:space="preserve"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</si>
  <si>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 xml:space="preserve">000 1 16 01333 01 0000 140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</si>
  <si>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</si>
  <si>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000 1 16 02010 02 0000 140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</si>
  <si>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</si>
  <si>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 xml:space="preserve">000 1 16 07010 04 0000 140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</si>
  <si>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</si>
  <si>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 xml:space="preserve">000 1 16 07090 04 0000 140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</si>
  <si>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</si>
  <si>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040 1 16 10031 04 0000 140</t>
  </si>
  <si>
    <t xml:space="preserve"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</si>
  <si>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 xml:space="preserve">000 1 16 10032 04 0000 140</t>
  </si>
  <si>
    <t xml:space="preserve"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</si>
  <si>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000 1 16 10123 01 0000 140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</si>
  <si>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</si>
  <si>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000 1 16 11064 01 0000 140</t>
  </si>
  <si>
    <t xml:space="preserve"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</si>
  <si>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 xml:space="preserve">000 1 17 00000 00 0000 000</t>
  </si>
  <si>
    <t xml:space="preserve">ПРОЧИЕ НЕНАЛОГОВЫЕ ДОХОДЫ</t>
  </si>
  <si>
    <t xml:space="preserve">000 1 17 05040 04 0000 180</t>
  </si>
  <si>
    <t xml:space="preserve">Прочие неналоговые доходы бюджетов городских округов</t>
  </si>
  <si>
    <t xml:space="preserve">000 2 00 00000 00 0000 000</t>
  </si>
  <si>
    <t xml:space="preserve">БЕЗВОЗМЕЗДНЫЕ ПОСТУПЛЕНИЯ</t>
  </si>
  <si>
    <t xml:space="preserve">000 2 02 00000 00 0000 000  </t>
  </si>
  <si>
    <t xml:space="preserve">БЕЗВОЗМЕЗДНЫЕ ПОСТУПЛЕНИЯ ОТ ДРУГИХ БЮДЖЕТОВ БЮДЖЕТНОЙ СИСТЕМЫ РОССИЙСКОЙ ФЕДЕРАЦИИ</t>
  </si>
  <si>
    <t xml:space="preserve">000 2 02 10000 00 0000 150</t>
  </si>
  <si>
    <t xml:space="preserve">Дотации бюджетам бюджетной системы Российской Федерации</t>
  </si>
  <si>
    <t xml:space="preserve">000 2 02 15001 04 0000 150</t>
  </si>
  <si>
    <t xml:space="preserve">Дотации бюджетам городских округов на выравнивание бюджетной обеспеченности из бюджета субъекта Российской Федерации</t>
  </si>
  <si>
    <t xml:space="preserve">000 2 02 15002 04 0000 150</t>
  </si>
  <si>
    <t xml:space="preserve">Дотации бюджетам городских округов на поддержку мер по обеспечению сбалансированности бюджетов</t>
  </si>
  <si>
    <t xml:space="preserve">000 2 02 20000 00 0000 150</t>
  </si>
  <si>
    <t xml:space="preserve">Субсидии бюджетам бюджетной системы Российской Федерации  (межбюджетные субсидии)</t>
  </si>
  <si>
    <t xml:space="preserve">000 2 02 20041 04 0000 150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</si>
  <si>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 автомобильных дорог федерального значения)</t>
  </si>
  <si>
    <t xml:space="preserve">000 2 02 20077 04 0000 150</t>
  </si>
  <si>
    <t xml:space="preserve">Субсидии бюджетам городских округов на софинансирование капитальных вложений в объекты муниципальной собственности</t>
  </si>
  <si>
    <t xml:space="preserve">000 2 02 20302 04 0000 150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</si>
  <si>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</si>
  <si>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000 2 02 20303 04 0000 150</t>
  </si>
  <si>
    <t xml:space="preserve"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</si>
  <si>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 xml:space="preserve">000 2 02 25154 04 0000 150</t>
  </si>
  <si>
    <t xml:space="preserve">Субсидии бюджетам городских округов на реализацию мероприятий по модернизации коммунальной инфраструктуры</t>
  </si>
  <si>
    <t xml:space="preserve">000 2 02 25304 04 0000 150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</si>
  <si>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</si>
  <si>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000 2 02 25394 04 0000 150</t>
  </si>
  <si>
    <t xml:space="preserve">Cубсидии бюджетам городских округов на приведение в нормативное состояние автомобильных дорог и искусственных дорожных сооружений</t>
  </si>
  <si>
    <t xml:space="preserve">000 2 02 25454 04 0000 150</t>
  </si>
  <si>
    <t xml:space="preserve">Субсидии  бюджетам городских округов на создание модельных муниципальных библиотек </t>
  </si>
  <si>
    <t xml:space="preserve">000 2 02 25466 04 0000 150</t>
  </si>
  <si>
    <t xml:space="preserve"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</si>
  <si>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000 2 02 25497 04 0000 150</t>
  </si>
  <si>
    <t xml:space="preserve">Субсидии бюджетам городских округов на реализацию мероприятий по обеспечению жильем молодых семей</t>
  </si>
  <si>
    <t xml:space="preserve">000 2 02 25513 04 0000 150</t>
  </si>
  <si>
    <t xml:space="preserve">Субсидии бюджетам городских округов на развитие сети учреждений культурно-досугового типа</t>
  </si>
  <si>
    <t xml:space="preserve">000 2 02 25517 04 0000 150</t>
  </si>
  <si>
    <t xml:space="preserve">Субсидии бюджетам городских округов на поддержку творческой деятельности и техническое оснащение детских и кукольных театров</t>
  </si>
  <si>
    <t xml:space="preserve">000 2 02 25519 04 0000 150</t>
  </si>
  <si>
    <t xml:space="preserve">Субсидии бюджетам городских округов на поддержку отрасли культуры</t>
  </si>
  <si>
    <t xml:space="preserve">000 2 02 25555 04 0000 150</t>
  </si>
  <si>
    <t xml:space="preserve">Субсидии бюджетам городских округов на реализацию программ формирования современной городской среды</t>
  </si>
  <si>
    <t xml:space="preserve">000 2 02 25590 04 0000 150</t>
  </si>
  <si>
    <t xml:space="preserve">Субсидии бюджетам городских округов на техническое оснащение муниципальных музеев</t>
  </si>
  <si>
    <t xml:space="preserve">000 2 02 25750 04 0000 150</t>
  </si>
  <si>
    <t xml:space="preserve">Субсидии бюджетам городских округов на реализацию мероприятий по модернизации школьных систем образования</t>
  </si>
  <si>
    <t xml:space="preserve">000 2 02 25753 04 0000 150</t>
  </si>
  <si>
    <t xml:space="preserve">Субсидии бюджетам субъектов Российской Федерации на софинансирование закупки и монтажа оборудования для создания "умных" спортивных площадок</t>
  </si>
  <si>
    <t xml:space="preserve">000 2 02 29999 04 0000 150</t>
  </si>
  <si>
    <t xml:space="preserve">Прочие субсидии бюджетам городских округов</t>
  </si>
  <si>
    <t xml:space="preserve">000 2 02 30000 00 0000 150</t>
  </si>
  <si>
    <t xml:space="preserve">Субвенции бюджетам бюджетной системы Российской Федерации</t>
  </si>
  <si>
    <t xml:space="preserve">000 2 02 30024 04 0000 150</t>
  </si>
  <si>
    <t xml:space="preserve">Субвенции бюджетам городских округов на выполнение передаваемых полномочий субъектов Российской Федерации</t>
  </si>
  <si>
    <t xml:space="preserve">000 2 02 30029 04 0000 150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</si>
  <si>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</si>
  <si>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000 2 02 35082 04 0000 150</t>
  </si>
  <si>
    <t xml:space="preserve"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</si>
  <si>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000 2 02 35120 04 0000 150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</si>
  <si>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</si>
  <si>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000 2 02 35135 04 0000 150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</si>
  <si>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№5-ФЗ "О ветеранах" </t>
  </si>
  <si>
    <t xml:space="preserve">000 2 02 35176 04 0000 150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</si>
  <si>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</si>
  <si>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 xml:space="preserve">000 2 02 35930 04 0000 150</t>
  </si>
  <si>
    <t xml:space="preserve">Субвенции бюджетам городских округов на государственную регистрацию актов гражданского состояния</t>
  </si>
  <si>
    <t xml:space="preserve">000 2 02 40000 00 0000 150</t>
  </si>
  <si>
    <t xml:space="preserve">Иные межбюджетные трансферты</t>
  </si>
  <si>
    <t xml:space="preserve">000 2 02 45050 04 0000 150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</si>
  <si>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</si>
  <si>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000 2 02 45179 04 0000 150</t>
  </si>
  <si>
    <t xml:space="preserve"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</si>
  <si>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000 2 02 45303 04 0000 150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</si>
  <si>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</si>
  <si>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000 2 02 49999 04 0000 150</t>
  </si>
  <si>
    <t xml:space="preserve">Прочие межбюджетные трансферты, передаваемые бюджетам городских округов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</si>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</sst>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1">
    <font>
      <sz val="10.000000"/>
      <color theme="1"/>
      <name val="Arial Cyr"/>
    </font>
    <font>
      <u/>
      <sz val="10.000000"/>
      <color indexed="20"/>
      <name val="Arial"/>
    </font>
    <font>
      <sz val="11.000000"/>
      <color rgb="FF006100"/>
      <name val="Calibri"/>
      <scheme val="minor"/>
    </font>
    <font>
      <sz val="10.000000"/>
      <name val="Times New Roman"/>
    </font>
    <font>
      <sz val="12.000000"/>
      <name val="Times New Roman"/>
    </font>
    <font>
      <sz val="12.000000"/>
      <name val="Arial Cyr"/>
    </font>
    <font>
      <sz val="14.000000"/>
      <name val="Times New Roman"/>
    </font>
    <font>
      <b/>
      <sz val="14.000000"/>
      <name val="Times New Roman"/>
    </font>
    <font>
      <sz val="11.000000"/>
      <name val="Times New Roman"/>
    </font>
    <font>
      <b/>
      <sz val="11.000000"/>
      <name val="Times New Roman"/>
    </font>
    <font>
      <sz val="11.000000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indexed="27"/>
        <bgColor indexed="27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>
      <alignment vertical="top"/>
    </xf>
    <xf fontId="2" fillId="2" borderId="0" numFmtId="0" applyNumberFormat="1" applyFont="1" applyFill="1" applyBorder="1"/>
    <xf fontId="0" fillId="3" borderId="1" numFmtId="0" applyNumberFormat="1" applyFont="1" applyFill="1" applyBorder="1">
      <alignment horizontal="left" vertical="top" wrapText="1"/>
    </xf>
  </cellStyleXfs>
  <cellXfs count="81">
    <xf fontId="0" fillId="0" borderId="0" numFmtId="0" xfId="0"/>
    <xf fontId="3" fillId="0" borderId="0" numFmtId="0" xfId="0" applyFont="1" applyAlignment="1">
      <alignment vertical="center"/>
    </xf>
    <xf fontId="3" fillId="4" borderId="0" numFmtId="0" xfId="0" applyFont="1" applyFill="1" applyAlignment="1">
      <alignment horizontal="center" vertical="center"/>
    </xf>
    <xf fontId="3" fillId="0" borderId="0" numFmtId="0" xfId="0" applyFont="1"/>
    <xf fontId="4" fillId="0" borderId="0" numFmtId="0" xfId="0" applyFont="1"/>
    <xf fontId="5" fillId="0" borderId="0" numFmtId="0" xfId="0" applyFont="1"/>
    <xf fontId="3" fillId="5" borderId="0" numFmtId="0" xfId="0" applyFont="1" applyFill="1" applyAlignment="1">
      <alignment vertical="center"/>
    </xf>
    <xf fontId="4" fillId="5" borderId="0" numFmtId="0" xfId="0" applyFont="1" applyFill="1" applyAlignment="1">
      <alignment vertical="center"/>
    </xf>
    <xf fontId="4" fillId="5" borderId="0" numFmtId="0" xfId="0" applyFont="1" applyFill="1" applyAlignment="1">
      <alignment horizontal="center" vertical="center"/>
    </xf>
    <xf fontId="3" fillId="5" borderId="0" numFmtId="0" xfId="0" applyFont="1" applyFill="1" applyAlignment="1">
      <alignment horizontal="center" vertical="center"/>
    </xf>
    <xf fontId="6" fillId="5" borderId="0" numFmtId="1" xfId="1" applyNumberFormat="1" applyFont="1" applyFill="1" applyAlignment="1">
      <alignment horizontal="center" vertical="center" wrapText="1"/>
    </xf>
    <xf fontId="7" fillId="5" borderId="0" numFmtId="1" xfId="1" applyNumberFormat="1" applyFont="1" applyFill="1" applyAlignment="1">
      <alignment horizontal="center" vertical="center" wrapText="1"/>
    </xf>
    <xf fontId="4" fillId="5" borderId="2" numFmtId="1" xfId="1" applyNumberFormat="1" applyFont="1" applyFill="1" applyBorder="1" applyAlignment="1">
      <alignment horizontal="center" vertical="center" wrapText="1"/>
    </xf>
    <xf fontId="4" fillId="5" borderId="1" numFmtId="1" xfId="1" applyNumberFormat="1" applyFont="1" applyFill="1" applyBorder="1" applyAlignment="1">
      <alignment horizontal="center" vertical="center" wrapText="1"/>
    </xf>
    <xf fontId="4" fillId="5" borderId="3" numFmtId="1" xfId="1" applyNumberFormat="1" applyFont="1" applyFill="1" applyBorder="1" applyAlignment="1">
      <alignment horizontal="center" vertical="center" wrapText="1"/>
    </xf>
    <xf fontId="3" fillId="5" borderId="1" numFmtId="1" xfId="1" applyNumberFormat="1" applyFont="1" applyFill="1" applyBorder="1" applyAlignment="1">
      <alignment horizontal="center" vertical="center" wrapText="1"/>
    </xf>
    <xf fontId="8" fillId="0" borderId="0" numFmtId="0" xfId="0" applyFont="1"/>
    <xf fontId="9" fillId="0" borderId="1" numFmtId="1" xfId="1" applyNumberFormat="1" applyFont="1" applyBorder="1" applyAlignment="1">
      <alignment horizontal="center" vertical="center" wrapText="1"/>
    </xf>
    <xf fontId="9" fillId="0" borderId="1" numFmtId="1" xfId="1" applyNumberFormat="1" applyFont="1" applyBorder="1" applyAlignment="1">
      <alignment horizontal="left" vertical="center" wrapText="1"/>
    </xf>
    <xf fontId="9" fillId="5" borderId="1" numFmtId="160" xfId="2" applyNumberFormat="1" applyFont="1" applyFill="1" applyBorder="1" applyAlignment="1">
      <alignment horizontal="center" vertical="center" wrapText="1"/>
    </xf>
    <xf fontId="8" fillId="6" borderId="1" numFmtId="1" xfId="1" applyNumberFormat="1" applyFont="1" applyFill="1" applyBorder="1" applyAlignment="1">
      <alignment horizontal="center" vertical="center" wrapText="1"/>
    </xf>
    <xf fontId="8" fillId="6" borderId="1" numFmtId="1" xfId="1" applyNumberFormat="1" applyFont="1" applyFill="1" applyBorder="1" applyAlignment="1">
      <alignment horizontal="left" vertical="center" wrapText="1"/>
    </xf>
    <xf fontId="8" fillId="7" borderId="1" numFmtId="160" xfId="2" applyNumberFormat="1" applyFont="1" applyFill="1" applyBorder="1" applyAlignment="1">
      <alignment horizontal="center" vertical="center" wrapText="1"/>
    </xf>
    <xf fontId="8" fillId="0" borderId="1" numFmtId="1" xfId="1" applyNumberFormat="1" applyFont="1" applyBorder="1" applyAlignment="1">
      <alignment horizontal="center" vertical="center" wrapText="1"/>
    </xf>
    <xf fontId="8" fillId="5" borderId="1" numFmtId="0" xfId="0" applyFont="1" applyFill="1" applyBorder="1" applyAlignment="1">
      <alignment horizontal="justify" vertical="justify" wrapText="1"/>
    </xf>
    <xf fontId="8" fillId="5" borderId="1" numFmtId="160" xfId="2" applyNumberFormat="1" applyFont="1" applyFill="1" applyBorder="1" applyAlignment="1">
      <alignment horizontal="center" vertical="center" wrapText="1"/>
    </xf>
    <xf fontId="8" fillId="5" borderId="1" numFmtId="1" xfId="1" applyNumberFormat="1" applyFont="1" applyFill="1" applyBorder="1" applyAlignment="1">
      <alignment horizontal="center" vertical="center" wrapText="1"/>
    </xf>
    <xf fontId="8" fillId="0" borderId="1" numFmtId="0" xfId="0" applyFont="1" applyBorder="1" applyAlignment="1">
      <alignment horizontal="center" vertical="center" wrapText="1"/>
    </xf>
    <xf fontId="8" fillId="5" borderId="1" numFmtId="0" xfId="0" applyFont="1" applyFill="1" applyBorder="1" applyAlignment="1">
      <alignment horizontal="center" vertical="center" wrapText="1"/>
    </xf>
    <xf fontId="8" fillId="5" borderId="0" numFmtId="0" xfId="0" applyFont="1" applyFill="1"/>
    <xf fontId="8" fillId="5" borderId="1" numFmtId="1" xfId="1" applyNumberFormat="1" applyFont="1" applyFill="1" applyBorder="1" applyAlignment="1">
      <alignment horizontal="left" vertical="center" wrapText="1"/>
    </xf>
    <xf fontId="8" fillId="0" borderId="1" numFmtId="1" xfId="1" applyNumberFormat="1" applyFont="1" applyBorder="1" applyAlignment="1">
      <alignment horizontal="justify" vertical="center" wrapText="1"/>
    </xf>
    <xf fontId="8" fillId="6" borderId="2" numFmtId="1" xfId="1" applyNumberFormat="1" applyFont="1" applyFill="1" applyBorder="1" applyAlignment="1">
      <alignment horizontal="center" vertical="center" wrapText="1"/>
    </xf>
    <xf fontId="8" fillId="6" borderId="1" numFmtId="1" xfId="1" applyNumberFormat="1" applyFont="1" applyFill="1" applyBorder="1" applyAlignment="1">
      <alignment vertical="center" wrapText="1"/>
    </xf>
    <xf fontId="8" fillId="0" borderId="1" numFmtId="1" xfId="1" applyNumberFormat="1" applyFont="1" applyBorder="1" applyAlignment="1">
      <alignment horizontal="justify" vertical="top" wrapText="1"/>
    </xf>
    <xf fontId="8" fillId="5" borderId="1" numFmtId="1" xfId="1" applyNumberFormat="1" applyFont="1" applyFill="1" applyBorder="1" applyAlignment="1">
      <alignment horizontal="justify" vertical="center" wrapText="1"/>
    </xf>
    <xf fontId="8" fillId="0" borderId="0" numFmtId="0" xfId="0" applyFont="1" applyAlignment="1">
      <alignment horizontal="justify" vertical="center" wrapText="1"/>
    </xf>
    <xf fontId="9" fillId="5" borderId="1" numFmtId="0" xfId="0" applyFont="1" applyFill="1" applyBorder="1" applyAlignment="1">
      <alignment horizontal="justify" vertical="center" wrapText="1"/>
    </xf>
    <xf fontId="8" fillId="5" borderId="1" numFmtId="0" xfId="0" applyFont="1" applyFill="1" applyBorder="1" applyAlignment="1">
      <alignment horizontal="justify" vertical="center" wrapText="1"/>
    </xf>
    <xf fontId="8" fillId="5" borderId="4" numFmtId="0" xfId="0" applyFont="1" applyFill="1" applyBorder="1" applyAlignment="1">
      <alignment horizontal="justify" vertical="center" wrapText="1"/>
    </xf>
    <xf fontId="8" fillId="5" borderId="1" numFmtId="160" xfId="0" applyNumberFormat="1" applyFont="1" applyFill="1" applyBorder="1" applyAlignment="1">
      <alignment horizontal="center" vertical="center" wrapText="1"/>
    </xf>
    <xf fontId="10" fillId="5" borderId="1" numFmtId="0" xfId="0" applyFont="1" applyFill="1" applyBorder="1" applyAlignment="1">
      <alignment horizontal="justify" vertical="center" wrapText="1"/>
    </xf>
    <xf fontId="8" fillId="5" borderId="1" numFmtId="0" xfId="0" applyFont="1" applyFill="1" applyBorder="1" applyAlignment="1">
      <alignment horizontal="justify" vertical="top" wrapText="1"/>
    </xf>
    <xf fontId="8" fillId="5" borderId="0" numFmtId="0" xfId="0" applyFont="1" applyFill="1" applyAlignment="1">
      <alignment horizontal="justify" vertical="top" wrapText="1"/>
    </xf>
    <xf fontId="8" fillId="5" borderId="1" numFmtId="1" xfId="1" applyNumberFormat="1" applyFont="1" applyFill="1" applyBorder="1" applyAlignment="1">
      <alignment vertical="center" wrapText="1"/>
    </xf>
    <xf fontId="8" fillId="6" borderId="1" numFmtId="1" xfId="1" applyNumberFormat="1" applyFont="1" applyFill="1" applyBorder="1" applyAlignment="1">
      <alignment horizontal="justify" vertical="center" wrapText="1"/>
    </xf>
    <xf fontId="8" fillId="0" borderId="1" numFmtId="0" xfId="0" applyFont="1" applyBorder="1" applyAlignment="1">
      <alignment horizontal="justify" vertical="center" wrapText="1"/>
    </xf>
    <xf fontId="8" fillId="0" borderId="1" numFmtId="0" xfId="0" applyFont="1" applyBorder="1" applyAlignment="1">
      <alignment horizontal="justify" vertical="top" wrapText="1"/>
    </xf>
    <xf fontId="8" fillId="5" borderId="1" numFmtId="160" xfId="0" applyNumberFormat="1" applyFont="1" applyFill="1" applyBorder="1" applyAlignment="1">
      <alignment horizontal="center" vertical="center"/>
    </xf>
    <xf fontId="10" fillId="0" borderId="1" numFmtId="0" xfId="0" applyFont="1" applyBorder="1" applyAlignment="1">
      <alignment horizontal="justify" vertical="center" wrapText="1"/>
    </xf>
    <xf fontId="8" fillId="0" borderId="1" numFmtId="0" xfId="0" applyFont="1" applyBorder="1" applyAlignment="1">
      <alignment horizontal="justify" shrinkToFit="1" vertical="center" wrapText="1"/>
    </xf>
    <xf fontId="10" fillId="0" borderId="1" numFmtId="0" xfId="0" applyFont="1" applyBorder="1" applyAlignment="1">
      <alignment horizontal="justify" vertical="top" wrapText="1"/>
    </xf>
    <xf fontId="8" fillId="0" borderId="1" numFmtId="0" xfId="0" applyFont="1" applyBorder="1" applyAlignment="1">
      <alignment horizontal="justify" shrinkToFit="1" vertical="top" wrapText="1"/>
    </xf>
    <xf fontId="8" fillId="5" borderId="3" numFmtId="1" xfId="1" applyNumberFormat="1" applyFont="1" applyFill="1" applyBorder="1" applyAlignment="1">
      <alignment horizontal="center" vertical="center" wrapText="1"/>
    </xf>
    <xf fontId="8" fillId="5" borderId="3" numFmtId="1" xfId="1" applyNumberFormat="1" applyFont="1" applyFill="1" applyBorder="1" applyAlignment="1">
      <alignment horizontal="justify" vertical="center" wrapText="1"/>
    </xf>
    <xf fontId="8" fillId="0" borderId="0" numFmtId="0" xfId="0" applyFont="1" applyAlignment="1">
      <alignment horizontal="justify" vertical="top" wrapText="1"/>
    </xf>
    <xf fontId="9" fillId="5" borderId="1" numFmtId="1" xfId="1" applyNumberFormat="1" applyFont="1" applyFill="1" applyBorder="1" applyAlignment="1">
      <alignment horizontal="center" vertical="center" wrapText="1"/>
    </xf>
    <xf fontId="9" fillId="5" borderId="1" numFmtId="1" xfId="1" applyNumberFormat="1" applyFont="1" applyFill="1" applyBorder="1" applyAlignment="1">
      <alignment vertical="center" wrapText="1"/>
    </xf>
    <xf fontId="8" fillId="6" borderId="1" numFmtId="0" xfId="0" applyFont="1" applyFill="1" applyBorder="1" applyAlignment="1">
      <alignment horizontal="center" vertical="center" wrapText="1"/>
    </xf>
    <xf fontId="8" fillId="6" borderId="1" numFmtId="0" xfId="0" applyFont="1" applyFill="1" applyBorder="1" applyAlignment="1">
      <alignment vertical="center" wrapText="1"/>
    </xf>
    <xf fontId="8" fillId="7" borderId="1" numFmtId="160" xfId="0" applyNumberFormat="1" applyFont="1" applyFill="1" applyBorder="1" applyAlignment="1">
      <alignment horizontal="center" vertical="center" wrapText="1"/>
    </xf>
    <xf fontId="8" fillId="8" borderId="1" numFmtId="0" xfId="0" applyFont="1" applyFill="1" applyBorder="1" applyAlignment="1">
      <alignment horizontal="center" vertical="center" wrapText="1"/>
    </xf>
    <xf fontId="8" fillId="8" borderId="1" numFmtId="0" xfId="0" applyFont="1" applyFill="1" applyBorder="1" applyAlignment="1">
      <alignment horizontal="justify" vertical="center" wrapText="1"/>
    </xf>
    <xf fontId="8" fillId="8" borderId="1" numFmtId="160" xfId="0" applyNumberFormat="1" applyFont="1" applyFill="1" applyBorder="1" applyAlignment="1">
      <alignment horizontal="center" vertical="center" wrapText="1"/>
    </xf>
    <xf fontId="8" fillId="8" borderId="2" numFmtId="0" xfId="0" applyFont="1" applyFill="1" applyBorder="1" applyAlignment="1">
      <alignment horizontal="justify" vertical="center" wrapText="1"/>
    </xf>
    <xf fontId="8" fillId="0" borderId="5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justify" vertical="center" wrapText="1"/>
    </xf>
    <xf fontId="8" fillId="5" borderId="5" numFmtId="0" xfId="0" applyFont="1" applyFill="1" applyBorder="1" applyAlignment="1">
      <alignment horizontal="center" vertical="center" wrapText="1"/>
    </xf>
    <xf fontId="8" fillId="5" borderId="6" numFmtId="160" xfId="0" applyNumberFormat="1" applyFont="1" applyFill="1" applyBorder="1" applyAlignment="1">
      <alignment horizontal="center" vertical="center" wrapText="1"/>
    </xf>
    <xf fontId="8" fillId="5" borderId="3" numFmtId="0" xfId="0" applyFont="1" applyFill="1" applyBorder="1" applyAlignment="1">
      <alignment horizontal="center" vertical="center" wrapText="1"/>
    </xf>
    <xf fontId="8" fillId="0" borderId="3" numFmtId="0" xfId="0" applyFont="1" applyBorder="1" applyAlignment="1">
      <alignment horizontal="justify" vertical="top" wrapText="1"/>
    </xf>
    <xf fontId="8" fillId="0" borderId="3" numFmtId="0" xfId="0" applyFont="1" applyBorder="1" applyAlignment="1">
      <alignment horizontal="justify" vertical="center" wrapText="1"/>
    </xf>
    <xf fontId="8" fillId="9" borderId="1" numFmtId="0" xfId="0" applyFont="1" applyFill="1" applyBorder="1" applyAlignment="1">
      <alignment horizontal="justify" vertical="top" wrapText="1"/>
    </xf>
    <xf fontId="8" fillId="8" borderId="7" numFmtId="0" xfId="0" applyFont="1" applyFill="1" applyBorder="1" applyAlignment="1">
      <alignment horizontal="justify" vertical="center" wrapText="1"/>
    </xf>
    <xf fontId="8" fillId="8" borderId="1" numFmtId="0" xfId="0" applyFont="1" applyFill="1" applyBorder="1" applyAlignment="1">
      <alignment vertical="center" wrapText="1"/>
    </xf>
    <xf fontId="8" fillId="5" borderId="1" numFmtId="160" xfId="0" applyNumberFormat="1" applyFont="1" applyFill="1" applyBorder="1" applyAlignment="1">
      <alignment horizontal="justify" vertical="center" wrapText="1"/>
    </xf>
    <xf fontId="9" fillId="6" borderId="1" numFmtId="1" xfId="1" applyNumberFormat="1" applyFont="1" applyFill="1" applyBorder="1" applyAlignment="1">
      <alignment horizontal="center" vertical="center" wrapText="1"/>
    </xf>
    <xf fontId="9" fillId="6" borderId="1" numFmtId="1" xfId="1" applyNumberFormat="1" applyFont="1" applyFill="1" applyBorder="1" applyAlignment="1">
      <alignment vertical="center" wrapText="1"/>
    </xf>
    <xf fontId="9" fillId="7" borderId="1" numFmtId="160" xfId="2" applyNumberFormat="1" applyFont="1" applyFill="1" applyBorder="1" applyAlignment="1">
      <alignment horizontal="center" vertical="center" wrapText="1"/>
    </xf>
    <xf fontId="3" fillId="5" borderId="0" numFmtId="160" xfId="0" applyNumberFormat="1" applyFont="1" applyFill="1" applyAlignment="1">
      <alignment horizontal="center" vertical="center"/>
    </xf>
    <xf fontId="3" fillId="0" borderId="0" numFmtId="0" xfId="0" applyFont="1" applyAlignment="1">
      <alignment horizontal="center" vertical="center"/>
    </xf>
  </cellXfs>
  <cellStyles count="4">
    <cellStyle name="Обычный" xfId="0" builtinId="0"/>
    <cellStyle name="Открывавшаяся гиперссылка" xfId="1" builtinId="9"/>
    <cellStyle name="Хороший" xfId="2" builtinId="26"/>
    <cellStyle name="Элементы осей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70" zoomScale="80" workbookViewId="0">
      <selection activeCell="C162" activeCellId="0" sqref="C162"/>
    </sheetView>
  </sheetViews>
  <sheetFormatPr defaultRowHeight="12.75" customHeight="1"/>
  <cols>
    <col customWidth="1" min="1" max="1" style="1" width="29.85546875"/>
    <col customWidth="1" min="2" max="2" style="1" width="79.140625"/>
    <col customWidth="1" min="3" max="3" style="2" width="21.140625"/>
    <col customWidth="1" min="4" max="4" style="3" width="1.5703125"/>
    <col customWidth="1" min="5" max="257" style="3" width="9.140625"/>
  </cols>
  <sheetData>
    <row r="1" ht="15">
      <c r="B1" s="4" t="s">
        <v>0</v>
      </c>
      <c r="C1" s="5"/>
    </row>
    <row r="2" ht="15">
      <c r="B2" s="4" t="s">
        <v>1</v>
      </c>
      <c r="C2" s="5"/>
    </row>
    <row r="3" ht="15">
      <c r="B3" s="4" t="s">
        <v>2</v>
      </c>
      <c r="C3" s="5"/>
    </row>
    <row r="4" ht="15">
      <c r="A4" s="6"/>
      <c r="B4" s="7" t="s">
        <v>3</v>
      </c>
      <c r="C4" s="8"/>
    </row>
    <row r="5" ht="17.25" customHeight="1">
      <c r="A5" s="6"/>
      <c r="B5" s="6"/>
      <c r="C5" s="9"/>
    </row>
    <row r="6" ht="34.5" customHeight="1">
      <c r="A6" s="10" t="s">
        <v>4</v>
      </c>
      <c r="B6" s="10"/>
      <c r="C6" s="10"/>
    </row>
    <row r="7" ht="15" customHeight="1">
      <c r="A7" s="10"/>
      <c r="B7" s="10"/>
      <c r="C7" s="10"/>
    </row>
    <row r="8" ht="17.25">
      <c r="A8" s="11"/>
      <c r="B8" s="11"/>
      <c r="C8" s="8" t="s">
        <v>5</v>
      </c>
    </row>
    <row r="9" ht="22.5" customHeight="1">
      <c r="A9" s="12" t="s">
        <v>6</v>
      </c>
      <c r="B9" s="13" t="s">
        <v>7</v>
      </c>
      <c r="C9" s="13" t="s">
        <v>8</v>
      </c>
    </row>
    <row r="10" ht="38.25" customHeight="1">
      <c r="A10" s="14"/>
      <c r="B10" s="13"/>
      <c r="C10" s="13">
        <v>2026</v>
      </c>
    </row>
    <row r="11">
      <c r="A11" s="15">
        <v>1</v>
      </c>
      <c r="B11" s="15">
        <v>2</v>
      </c>
      <c r="C11" s="15">
        <v>3</v>
      </c>
    </row>
    <row r="12" s="16" customFormat="1" ht="21" customHeight="1">
      <c r="A12" s="17" t="s">
        <v>9</v>
      </c>
      <c r="B12" s="18" t="s">
        <v>10</v>
      </c>
      <c r="C12" s="19">
        <f>C13+C52</f>
        <v>2840630.6000000001</v>
      </c>
    </row>
    <row r="13" s="16" customFormat="1" ht="21" customHeight="1">
      <c r="A13" s="17"/>
      <c r="B13" s="18" t="s">
        <v>11</v>
      </c>
      <c r="C13" s="19">
        <f>C14+C30+C32+C39+C48</f>
        <v>2574686.8000000003</v>
      </c>
    </row>
    <row r="14" s="16" customFormat="1" ht="21.75" customHeight="1">
      <c r="A14" s="20" t="s">
        <v>12</v>
      </c>
      <c r="B14" s="21" t="s">
        <v>13</v>
      </c>
      <c r="C14" s="22">
        <f>C15</f>
        <v>2102329.9000000004</v>
      </c>
    </row>
    <row r="15" s="16" customFormat="1" ht="19.5" customHeight="1">
      <c r="A15" s="23" t="s">
        <v>14</v>
      </c>
      <c r="B15" s="24" t="s">
        <v>15</v>
      </c>
      <c r="C15" s="25">
        <f>C16+C17+C18+C19+C20+C21+C22+C23+C24+C25+C26+C27+C28+C29</f>
        <v>2102329.9000000004</v>
      </c>
    </row>
    <row r="16" s="16" customFormat="1" ht="171.75" customHeight="1">
      <c r="A16" s="23" t="s">
        <v>16</v>
      </c>
      <c r="B16" s="24" t="s">
        <v>17</v>
      </c>
      <c r="C16" s="25">
        <v>1022555.5</v>
      </c>
    </row>
    <row r="17" s="16" customFormat="1" ht="123.75" customHeight="1">
      <c r="A17" s="23" t="s">
        <v>18</v>
      </c>
      <c r="B17" s="24" t="s">
        <v>19</v>
      </c>
      <c r="C17" s="25">
        <v>1519</v>
      </c>
    </row>
    <row r="18" s="16" customFormat="1" ht="128.25" customHeight="1">
      <c r="A18" s="26" t="s">
        <v>20</v>
      </c>
      <c r="B18" s="24" t="s">
        <v>21</v>
      </c>
      <c r="C18" s="25">
        <v>267.30000000000001</v>
      </c>
    </row>
    <row r="19" s="16" customFormat="1" ht="132" customHeight="1">
      <c r="A19" s="26" t="s">
        <v>22</v>
      </c>
      <c r="B19" s="24" t="s">
        <v>23</v>
      </c>
      <c r="C19" s="25">
        <v>34.5</v>
      </c>
    </row>
    <row r="20" s="16" customFormat="1" ht="111.75" customHeight="1">
      <c r="A20" s="23" t="s">
        <v>24</v>
      </c>
      <c r="B20" s="24" t="s">
        <v>25</v>
      </c>
      <c r="C20" s="25">
        <v>14560</v>
      </c>
    </row>
    <row r="21" s="16" customFormat="1" ht="77.25" customHeight="1">
      <c r="A21" s="23" t="s">
        <v>26</v>
      </c>
      <c r="B21" s="24" t="s">
        <v>27</v>
      </c>
      <c r="C21" s="25">
        <v>23804.200000000001</v>
      </c>
    </row>
    <row r="22" s="16" customFormat="1" ht="348" customHeight="1">
      <c r="A22" s="23" t="s">
        <v>28</v>
      </c>
      <c r="B22" s="24" t="s">
        <v>29</v>
      </c>
      <c r="C22" s="25">
        <v>26265.099999999999</v>
      </c>
    </row>
    <row r="23" s="16" customFormat="1" ht="83.25" customHeight="1">
      <c r="A23" s="27" t="s">
        <v>30</v>
      </c>
      <c r="B23" s="24" t="s">
        <v>31</v>
      </c>
      <c r="C23" s="25">
        <v>12568.1</v>
      </c>
    </row>
    <row r="24" s="16" customFormat="1" ht="80.25" customHeight="1">
      <c r="A24" s="27" t="s">
        <v>32</v>
      </c>
      <c r="B24" s="24" t="s">
        <v>33</v>
      </c>
      <c r="C24" s="25">
        <v>123796.3</v>
      </c>
    </row>
    <row r="25" s="16" customFormat="1" ht="213.75">
      <c r="A25" s="28" t="s">
        <v>34</v>
      </c>
      <c r="B25" s="24" t="s">
        <v>35</v>
      </c>
      <c r="C25" s="25">
        <v>14110.5</v>
      </c>
    </row>
    <row r="26" s="16" customFormat="1" ht="228.75" customHeight="1">
      <c r="A26" s="28" t="s">
        <v>36</v>
      </c>
      <c r="B26" s="24" t="s">
        <v>37</v>
      </c>
      <c r="C26" s="25">
        <v>5803.3999999999996</v>
      </c>
    </row>
    <row r="27" s="16" customFormat="1" ht="212.25" customHeight="1">
      <c r="A27" s="28" t="s">
        <v>38</v>
      </c>
      <c r="B27" s="24" t="s">
        <v>39</v>
      </c>
      <c r="C27" s="25">
        <v>17161</v>
      </c>
    </row>
    <row r="28" s="16" customFormat="1" ht="42.75">
      <c r="A28" s="28" t="s">
        <v>40</v>
      </c>
      <c r="B28" s="24" t="s">
        <v>41</v>
      </c>
      <c r="C28" s="25">
        <v>832492.40000000002</v>
      </c>
    </row>
    <row r="29" s="16" customFormat="1" ht="42.75">
      <c r="A29" s="28" t="s">
        <v>42</v>
      </c>
      <c r="B29" s="24" t="s">
        <v>43</v>
      </c>
      <c r="C29" s="25">
        <v>7392.6000000000004</v>
      </c>
    </row>
    <row r="30" s="29" customFormat="1" ht="28.5">
      <c r="A30" s="20" t="s">
        <v>44</v>
      </c>
      <c r="B30" s="21" t="s">
        <v>45</v>
      </c>
      <c r="C30" s="22">
        <f>C31</f>
        <v>22401.900000000001</v>
      </c>
    </row>
    <row r="31" s="16" customFormat="1" ht="28.5">
      <c r="A31" s="26" t="s">
        <v>46</v>
      </c>
      <c r="B31" s="30" t="s">
        <v>47</v>
      </c>
      <c r="C31" s="25">
        <v>22401.900000000001</v>
      </c>
    </row>
    <row r="32" s="16" customFormat="1" ht="14.25">
      <c r="A32" s="20" t="s">
        <v>48</v>
      </c>
      <c r="B32" s="21" t="s">
        <v>49</v>
      </c>
      <c r="C32" s="22">
        <f>C33+C36+C37+C38</f>
        <v>304300</v>
      </c>
    </row>
    <row r="33" s="16" customFormat="1" ht="14.25">
      <c r="A33" s="23" t="s">
        <v>50</v>
      </c>
      <c r="B33" s="31" t="s">
        <v>51</v>
      </c>
      <c r="C33" s="25">
        <f>C34+C35</f>
        <v>296700</v>
      </c>
    </row>
    <row r="34" s="16" customFormat="1" ht="28.5">
      <c r="A34" s="23" t="s">
        <v>52</v>
      </c>
      <c r="B34" s="31" t="s">
        <v>53</v>
      </c>
      <c r="C34" s="25">
        <v>205000</v>
      </c>
    </row>
    <row r="35" s="16" customFormat="1" ht="28.5">
      <c r="A35" s="23" t="s">
        <v>54</v>
      </c>
      <c r="B35" s="31" t="s">
        <v>55</v>
      </c>
      <c r="C35" s="25">
        <v>91700</v>
      </c>
    </row>
    <row r="36" s="16" customFormat="1" ht="14.25">
      <c r="A36" s="23" t="s">
        <v>56</v>
      </c>
      <c r="B36" s="31" t="s">
        <v>57</v>
      </c>
      <c r="C36" s="25">
        <v>0</v>
      </c>
    </row>
    <row r="37" s="16" customFormat="1" ht="14.25">
      <c r="A37" s="23" t="s">
        <v>58</v>
      </c>
      <c r="B37" s="31" t="s">
        <v>59</v>
      </c>
      <c r="C37" s="25">
        <v>42</v>
      </c>
    </row>
    <row r="38" s="16" customFormat="1" ht="14.25">
      <c r="A38" s="23" t="s">
        <v>60</v>
      </c>
      <c r="B38" s="31" t="s">
        <v>61</v>
      </c>
      <c r="C38" s="25">
        <v>7558</v>
      </c>
    </row>
    <row r="39" s="16" customFormat="1" ht="14.25">
      <c r="A39" s="32" t="s">
        <v>62</v>
      </c>
      <c r="B39" s="33" t="s">
        <v>63</v>
      </c>
      <c r="C39" s="22">
        <f>C40+C42+C45</f>
        <v>114372</v>
      </c>
    </row>
    <row r="40" s="16" customFormat="1" ht="14.25">
      <c r="A40" s="23" t="s">
        <v>64</v>
      </c>
      <c r="B40" s="31" t="s">
        <v>65</v>
      </c>
      <c r="C40" s="25">
        <f>C41</f>
        <v>50100</v>
      </c>
    </row>
    <row r="41" s="16" customFormat="1" ht="28.5">
      <c r="A41" s="23" t="s">
        <v>66</v>
      </c>
      <c r="B41" s="34" t="s">
        <v>67</v>
      </c>
      <c r="C41" s="25">
        <v>50100</v>
      </c>
    </row>
    <row r="42" s="16" customFormat="1" ht="14.25">
      <c r="A42" s="26" t="s">
        <v>68</v>
      </c>
      <c r="B42" s="35" t="s">
        <v>69</v>
      </c>
      <c r="C42" s="25">
        <f>C43+C44</f>
        <v>30063</v>
      </c>
    </row>
    <row r="43" s="16" customFormat="1" ht="14.25">
      <c r="A43" s="26" t="s">
        <v>70</v>
      </c>
      <c r="B43" s="35" t="s">
        <v>71</v>
      </c>
      <c r="C43" s="25">
        <v>16463</v>
      </c>
    </row>
    <row r="44" s="16" customFormat="1" ht="14.25">
      <c r="A44" s="26" t="s">
        <v>72</v>
      </c>
      <c r="B44" s="35" t="s">
        <v>73</v>
      </c>
      <c r="C44" s="25">
        <v>13600</v>
      </c>
    </row>
    <row r="45" s="16" customFormat="1" ht="14.25">
      <c r="A45" s="23" t="s">
        <v>74</v>
      </c>
      <c r="B45" s="31" t="s">
        <v>75</v>
      </c>
      <c r="C45" s="25">
        <f>C46+C47</f>
        <v>34209</v>
      </c>
    </row>
    <row r="46" s="16" customFormat="1" ht="28.5">
      <c r="A46" s="23" t="s">
        <v>76</v>
      </c>
      <c r="B46" s="31" t="s">
        <v>77</v>
      </c>
      <c r="C46" s="25">
        <v>26109</v>
      </c>
    </row>
    <row r="47" s="16" customFormat="1" ht="28.5">
      <c r="A47" s="23" t="s">
        <v>78</v>
      </c>
      <c r="B47" s="36" t="s">
        <v>79</v>
      </c>
      <c r="C47" s="25">
        <v>8100</v>
      </c>
    </row>
    <row r="48" s="16" customFormat="1" ht="14.25">
      <c r="A48" s="32" t="s">
        <v>80</v>
      </c>
      <c r="B48" s="33" t="s">
        <v>81</v>
      </c>
      <c r="C48" s="22">
        <f>C49+C50</f>
        <v>31283</v>
      </c>
    </row>
    <row r="49" s="16" customFormat="1" ht="28.5">
      <c r="A49" s="23" t="s">
        <v>82</v>
      </c>
      <c r="B49" s="31" t="s">
        <v>83</v>
      </c>
      <c r="C49" s="25">
        <v>31278</v>
      </c>
    </row>
    <row r="50" s="16" customFormat="1" ht="28.5">
      <c r="A50" s="23" t="s">
        <v>84</v>
      </c>
      <c r="B50" s="31" t="s">
        <v>85</v>
      </c>
      <c r="C50" s="25">
        <v>5</v>
      </c>
    </row>
    <row r="51" s="16" customFormat="1" ht="28.5">
      <c r="A51" s="32" t="s">
        <v>86</v>
      </c>
      <c r="B51" s="33" t="s">
        <v>87</v>
      </c>
      <c r="C51" s="22">
        <v>0</v>
      </c>
    </row>
    <row r="52" s="16" customFormat="1" ht="14.25">
      <c r="A52" s="23"/>
      <c r="B52" s="37" t="s">
        <v>88</v>
      </c>
      <c r="C52" s="19">
        <f>C53+C71+C73+C84+C95+C123</f>
        <v>265943.79999999999</v>
      </c>
    </row>
    <row r="53" s="16" customFormat="1" ht="28.5">
      <c r="A53" s="20" t="s">
        <v>89</v>
      </c>
      <c r="B53" s="33" t="s">
        <v>90</v>
      </c>
      <c r="C53" s="22">
        <f>C54+C56+C65+C68</f>
        <v>171522.20000000001</v>
      </c>
    </row>
    <row r="54" s="16" customFormat="1" ht="57">
      <c r="A54" s="23" t="s">
        <v>91</v>
      </c>
      <c r="B54" s="38" t="s">
        <v>92</v>
      </c>
      <c r="C54" s="25">
        <f>C55</f>
        <v>0</v>
      </c>
    </row>
    <row r="55" s="16" customFormat="1" ht="42.75">
      <c r="A55" s="23" t="s">
        <v>93</v>
      </c>
      <c r="B55" s="39" t="s">
        <v>94</v>
      </c>
      <c r="C55" s="25">
        <v>0</v>
      </c>
    </row>
    <row r="56" s="16" customFormat="1" ht="57">
      <c r="A56" s="23" t="s">
        <v>95</v>
      </c>
      <c r="B56" s="31" t="s">
        <v>96</v>
      </c>
      <c r="C56" s="25">
        <f>C57+C59+C61+C63</f>
        <v>156847.90000000002</v>
      </c>
    </row>
    <row r="57" s="16" customFormat="1" ht="42.75">
      <c r="A57" s="23" t="s">
        <v>97</v>
      </c>
      <c r="B57" s="31" t="s">
        <v>98</v>
      </c>
      <c r="C57" s="25">
        <f>C58</f>
        <v>145569.70000000001</v>
      </c>
    </row>
    <row r="58" s="16" customFormat="1" ht="57">
      <c r="A58" s="23" t="s">
        <v>99</v>
      </c>
      <c r="B58" s="31" t="s">
        <v>100</v>
      </c>
      <c r="C58" s="25">
        <v>145569.70000000001</v>
      </c>
    </row>
    <row r="59" s="16" customFormat="1" ht="57">
      <c r="A59" s="23" t="s">
        <v>101</v>
      </c>
      <c r="B59" s="31" t="s">
        <v>102</v>
      </c>
      <c r="C59" s="25">
        <f>C60</f>
        <v>1508.2</v>
      </c>
    </row>
    <row r="60" s="16" customFormat="1" ht="57">
      <c r="A60" s="23" t="s">
        <v>103</v>
      </c>
      <c r="B60" s="31" t="s">
        <v>104</v>
      </c>
      <c r="C60" s="40">
        <v>1508.2</v>
      </c>
    </row>
    <row r="61" s="16" customFormat="1" ht="57">
      <c r="A61" s="23" t="s">
        <v>105</v>
      </c>
      <c r="B61" s="31" t="s">
        <v>106</v>
      </c>
      <c r="C61" s="25">
        <f>C62</f>
        <v>108</v>
      </c>
    </row>
    <row r="62" s="16" customFormat="1" ht="42.75">
      <c r="A62" s="23" t="s">
        <v>107</v>
      </c>
      <c r="B62" s="31" t="s">
        <v>108</v>
      </c>
      <c r="C62" s="40">
        <v>108</v>
      </c>
    </row>
    <row r="63" s="16" customFormat="1" ht="28.5">
      <c r="A63" s="23" t="s">
        <v>109</v>
      </c>
      <c r="B63" s="31" t="s">
        <v>110</v>
      </c>
      <c r="C63" s="25">
        <f>C64</f>
        <v>9662</v>
      </c>
    </row>
    <row r="64" s="16" customFormat="1" ht="28.5">
      <c r="A64" s="23" t="s">
        <v>111</v>
      </c>
      <c r="B64" s="31" t="s">
        <v>112</v>
      </c>
      <c r="C64" s="40">
        <v>9662</v>
      </c>
    </row>
    <row r="65" s="16" customFormat="1" ht="15">
      <c r="A65" s="23" t="s">
        <v>113</v>
      </c>
      <c r="B65" s="41" t="s">
        <v>114</v>
      </c>
      <c r="C65" s="25">
        <f>SUM(C66)</f>
        <v>0</v>
      </c>
    </row>
    <row r="66" s="16" customFormat="1" ht="45">
      <c r="A66" s="23" t="s">
        <v>115</v>
      </c>
      <c r="B66" s="41" t="s">
        <v>116</v>
      </c>
      <c r="C66" s="25">
        <f>C67</f>
        <v>0</v>
      </c>
    </row>
    <row r="67" s="16" customFormat="1" ht="45">
      <c r="A67" s="23" t="s">
        <v>117</v>
      </c>
      <c r="B67" s="41" t="s">
        <v>118</v>
      </c>
      <c r="C67" s="25">
        <v>0</v>
      </c>
    </row>
    <row r="68" s="16" customFormat="1" ht="60">
      <c r="A68" s="23" t="s">
        <v>119</v>
      </c>
      <c r="B68" s="38" t="s">
        <v>120</v>
      </c>
      <c r="C68" s="25">
        <f>C69+C70</f>
        <v>14674.299999999999</v>
      </c>
    </row>
    <row r="69" s="16" customFormat="1" ht="60">
      <c r="A69" s="23" t="s">
        <v>121</v>
      </c>
      <c r="B69" s="42" t="s">
        <v>122</v>
      </c>
      <c r="C69" s="40">
        <v>11800</v>
      </c>
    </row>
    <row r="70" s="16" customFormat="1" ht="75">
      <c r="A70" s="26" t="s">
        <v>123</v>
      </c>
      <c r="B70" s="43" t="s">
        <v>124</v>
      </c>
      <c r="C70" s="25">
        <v>2874.3000000000002</v>
      </c>
    </row>
    <row r="71" s="16" customFormat="1" ht="15">
      <c r="A71" s="20" t="s">
        <v>125</v>
      </c>
      <c r="B71" s="33" t="s">
        <v>126</v>
      </c>
      <c r="C71" s="22">
        <f>C72</f>
        <v>0</v>
      </c>
    </row>
    <row r="72" s="16" customFormat="1" ht="15">
      <c r="A72" s="26" t="s">
        <v>127</v>
      </c>
      <c r="B72" s="44" t="s">
        <v>128</v>
      </c>
      <c r="C72" s="25">
        <v>0</v>
      </c>
    </row>
    <row r="73" s="16" customFormat="1" ht="30">
      <c r="A73" s="20" t="s">
        <v>129</v>
      </c>
      <c r="B73" s="45" t="s">
        <v>130</v>
      </c>
      <c r="C73" s="22">
        <f>C74+C79</f>
        <v>34.799999999999997</v>
      </c>
    </row>
    <row r="74" s="16" customFormat="1" ht="15">
      <c r="A74" s="23" t="s">
        <v>131</v>
      </c>
      <c r="B74" s="41" t="s">
        <v>132</v>
      </c>
      <c r="C74" s="25">
        <f>C75+C77</f>
        <v>20</v>
      </c>
    </row>
    <row r="75" s="16" customFormat="1" ht="15">
      <c r="A75" s="23" t="s">
        <v>133</v>
      </c>
      <c r="B75" s="41" t="s">
        <v>134</v>
      </c>
      <c r="C75" s="25">
        <f>C76</f>
        <v>20</v>
      </c>
    </row>
    <row r="76" s="16" customFormat="1" ht="30">
      <c r="A76" s="23" t="s">
        <v>135</v>
      </c>
      <c r="B76" s="41" t="s">
        <v>136</v>
      </c>
      <c r="C76" s="25">
        <v>20</v>
      </c>
    </row>
    <row r="77" s="16" customFormat="1" ht="15">
      <c r="A77" s="23" t="s">
        <v>137</v>
      </c>
      <c r="B77" s="41" t="s">
        <v>138</v>
      </c>
      <c r="C77" s="25">
        <f>C78</f>
        <v>0</v>
      </c>
    </row>
    <row r="78" s="16" customFormat="1" ht="30">
      <c r="A78" s="23" t="s">
        <v>139</v>
      </c>
      <c r="B78" s="41" t="s">
        <v>140</v>
      </c>
      <c r="C78" s="25">
        <v>0</v>
      </c>
    </row>
    <row r="79" s="16" customFormat="1" ht="15">
      <c r="A79" s="23" t="s">
        <v>141</v>
      </c>
      <c r="B79" s="31" t="s">
        <v>142</v>
      </c>
      <c r="C79" s="25">
        <f>C83+C80</f>
        <v>14.800000000000001</v>
      </c>
    </row>
    <row r="80" s="16" customFormat="1" ht="30">
      <c r="A80" s="23" t="s">
        <v>143</v>
      </c>
      <c r="B80" s="46" t="s">
        <v>144</v>
      </c>
      <c r="C80" s="25">
        <f>SUM(C81)</f>
        <v>7</v>
      </c>
    </row>
    <row r="81" s="16" customFormat="1" ht="30">
      <c r="A81" s="23" t="s">
        <v>145</v>
      </c>
      <c r="B81" s="36" t="s">
        <v>146</v>
      </c>
      <c r="C81" s="25">
        <v>7</v>
      </c>
    </row>
    <row r="82" s="16" customFormat="1" ht="15">
      <c r="A82" s="23" t="s">
        <v>147</v>
      </c>
      <c r="B82" s="41" t="s">
        <v>148</v>
      </c>
      <c r="C82" s="25">
        <f>C83</f>
        <v>7.7999999999999998</v>
      </c>
    </row>
    <row r="83" s="16" customFormat="1" ht="15">
      <c r="A83" s="23" t="s">
        <v>149</v>
      </c>
      <c r="B83" s="31" t="s">
        <v>150</v>
      </c>
      <c r="C83" s="25">
        <v>7.7999999999999998</v>
      </c>
    </row>
    <row r="84" s="16" customFormat="1" ht="30">
      <c r="A84" s="20" t="s">
        <v>151</v>
      </c>
      <c r="B84" s="33" t="s">
        <v>152</v>
      </c>
      <c r="C84" s="22">
        <f>C85+C87+C89+C92</f>
        <v>89166.700000000012</v>
      </c>
    </row>
    <row r="85" s="16" customFormat="1" ht="15">
      <c r="A85" s="23" t="s">
        <v>153</v>
      </c>
      <c r="B85" s="31" t="s">
        <v>154</v>
      </c>
      <c r="C85" s="25">
        <f>C86</f>
        <v>79800</v>
      </c>
    </row>
    <row r="86" s="16" customFormat="1" ht="15">
      <c r="A86" s="23" t="s">
        <v>155</v>
      </c>
      <c r="B86" s="31" t="s">
        <v>156</v>
      </c>
      <c r="C86" s="40">
        <v>79800</v>
      </c>
    </row>
    <row r="87" s="16" customFormat="1" ht="63.75" customHeight="1">
      <c r="A87" s="23" t="s">
        <v>157</v>
      </c>
      <c r="B87" s="47" t="s">
        <v>158</v>
      </c>
      <c r="C87" s="25">
        <f>C88</f>
        <v>1637</v>
      </c>
    </row>
    <row r="88" s="16" customFormat="1" ht="68.25" customHeight="1">
      <c r="A88" s="23" t="s">
        <v>159</v>
      </c>
      <c r="B88" s="36" t="s">
        <v>160</v>
      </c>
      <c r="C88" s="40">
        <v>1637</v>
      </c>
    </row>
    <row r="89" s="16" customFormat="1" ht="30">
      <c r="A89" s="23" t="s">
        <v>161</v>
      </c>
      <c r="B89" s="31" t="s">
        <v>162</v>
      </c>
      <c r="C89" s="25">
        <f>C90+C91</f>
        <v>6778.6000000000004</v>
      </c>
    </row>
    <row r="90" s="16" customFormat="1" ht="30">
      <c r="A90" s="23" t="s">
        <v>163</v>
      </c>
      <c r="B90" s="31" t="s">
        <v>164</v>
      </c>
      <c r="C90" s="48">
        <v>6778.6000000000004</v>
      </c>
    </row>
    <row r="91" s="16" customFormat="1" ht="45">
      <c r="A91" s="23" t="s">
        <v>165</v>
      </c>
      <c r="B91" s="46" t="s">
        <v>166</v>
      </c>
      <c r="C91" s="25">
        <v>0</v>
      </c>
    </row>
    <row r="92" s="16" customFormat="1" ht="60">
      <c r="A92" s="23" t="s">
        <v>167</v>
      </c>
      <c r="B92" s="41" t="s">
        <v>168</v>
      </c>
      <c r="C92" s="25">
        <f>SUM(C93)</f>
        <v>951.10000000000002</v>
      </c>
    </row>
    <row r="93" s="16" customFormat="1" ht="60">
      <c r="A93" s="23" t="s">
        <v>169</v>
      </c>
      <c r="B93" s="41" t="s">
        <v>170</v>
      </c>
      <c r="C93" s="48">
        <v>951.10000000000002</v>
      </c>
    </row>
    <row r="94" s="16" customFormat="1" ht="15">
      <c r="A94" s="20" t="s">
        <v>171</v>
      </c>
      <c r="B94" s="33" t="s">
        <v>172</v>
      </c>
      <c r="C94" s="22">
        <v>0</v>
      </c>
    </row>
    <row r="95" s="16" customFormat="1" ht="15">
      <c r="A95" s="20" t="s">
        <v>173</v>
      </c>
      <c r="B95" s="33" t="s">
        <v>174</v>
      </c>
      <c r="C95" s="22">
        <f>SUM(C96:C122)</f>
        <v>5220.1000000000004</v>
      </c>
    </row>
    <row r="96" s="16" customFormat="1" ht="60">
      <c r="A96" s="26" t="s">
        <v>175</v>
      </c>
      <c r="B96" s="46" t="s">
        <v>176</v>
      </c>
      <c r="C96" s="25">
        <v>52.899999999999999</v>
      </c>
    </row>
    <row r="97" s="16" customFormat="1" ht="90">
      <c r="A97" s="26" t="s">
        <v>177</v>
      </c>
      <c r="B97" s="46" t="s">
        <v>178</v>
      </c>
      <c r="C97" s="25">
        <v>1.5</v>
      </c>
    </row>
    <row r="98" s="29" customFormat="1" ht="75">
      <c r="A98" s="26" t="s">
        <v>179</v>
      </c>
      <c r="B98" s="49" t="s">
        <v>180</v>
      </c>
      <c r="C98" s="25">
        <v>458.30000000000001</v>
      </c>
    </row>
    <row r="99" s="29" customFormat="1" ht="75">
      <c r="A99" s="26" t="s">
        <v>181</v>
      </c>
      <c r="B99" s="50" t="s">
        <v>182</v>
      </c>
      <c r="C99" s="25">
        <v>25.800000000000001</v>
      </c>
    </row>
    <row r="100" s="16" customFormat="1" ht="63.75" customHeight="1">
      <c r="A100" s="26" t="s">
        <v>183</v>
      </c>
      <c r="B100" s="51" t="s">
        <v>184</v>
      </c>
      <c r="C100" s="25">
        <v>5.5</v>
      </c>
    </row>
    <row r="101" s="16" customFormat="1" ht="63.75" customHeight="1">
      <c r="A101" s="26" t="s">
        <v>185</v>
      </c>
      <c r="B101" s="52" t="s">
        <v>186</v>
      </c>
      <c r="C101" s="25">
        <v>67.099999999999994</v>
      </c>
    </row>
    <row r="102" s="16" customFormat="1" ht="63.75" customHeight="1">
      <c r="A102" s="26" t="s">
        <v>187</v>
      </c>
      <c r="B102" s="47" t="s">
        <v>188</v>
      </c>
      <c r="C102" s="25">
        <v>0</v>
      </c>
    </row>
    <row r="103" s="16" customFormat="1" ht="75">
      <c r="A103" s="26" t="s">
        <v>189</v>
      </c>
      <c r="B103" s="46" t="s">
        <v>190</v>
      </c>
      <c r="C103" s="25">
        <v>379.30000000000001</v>
      </c>
    </row>
    <row r="104" s="16" customFormat="1" ht="60">
      <c r="A104" s="23" t="s">
        <v>191</v>
      </c>
      <c r="B104" s="47" t="s">
        <v>192</v>
      </c>
      <c r="C104" s="25">
        <v>0.69999999999999996</v>
      </c>
    </row>
    <row r="105" s="16" customFormat="1" ht="78" customHeight="1">
      <c r="A105" s="23" t="s">
        <v>193</v>
      </c>
      <c r="B105" s="52" t="s">
        <v>194</v>
      </c>
      <c r="C105" s="25">
        <v>16.699999999999999</v>
      </c>
    </row>
    <row r="106" s="16" customFormat="1" ht="75">
      <c r="A106" s="26" t="s">
        <v>195</v>
      </c>
      <c r="B106" s="50" t="s">
        <v>196</v>
      </c>
      <c r="C106" s="25">
        <v>156.19999999999999</v>
      </c>
    </row>
    <row r="107" s="16" customFormat="1" ht="105">
      <c r="A107" s="53" t="s">
        <v>197</v>
      </c>
      <c r="B107" s="47" t="s">
        <v>198</v>
      </c>
      <c r="C107" s="25">
        <v>43.299999999999997</v>
      </c>
    </row>
    <row r="108" s="16" customFormat="1" ht="75">
      <c r="A108" s="53" t="s">
        <v>199</v>
      </c>
      <c r="B108" s="54" t="s">
        <v>200</v>
      </c>
      <c r="C108" s="25">
        <v>0.40000000000000002</v>
      </c>
    </row>
    <row r="109" s="16" customFormat="1" ht="60">
      <c r="A109" s="26" t="s">
        <v>201</v>
      </c>
      <c r="B109" s="46" t="s">
        <v>202</v>
      </c>
      <c r="C109" s="25">
        <v>3.7000000000000002</v>
      </c>
    </row>
    <row r="110" s="16" customFormat="1" ht="90">
      <c r="A110" s="26" t="s">
        <v>203</v>
      </c>
      <c r="B110" s="36" t="s">
        <v>204</v>
      </c>
      <c r="C110" s="25">
        <v>18.899999999999999</v>
      </c>
    </row>
    <row r="111" s="16" customFormat="1" ht="64.5" customHeight="1">
      <c r="A111" s="26" t="s">
        <v>205</v>
      </c>
      <c r="B111" s="47" t="s">
        <v>206</v>
      </c>
      <c r="C111" s="25">
        <v>13.199999999999999</v>
      </c>
    </row>
    <row r="112" s="16" customFormat="1" ht="61.5" customHeight="1">
      <c r="A112" s="53" t="s">
        <v>207</v>
      </c>
      <c r="B112" s="55" t="s">
        <v>208</v>
      </c>
      <c r="C112" s="25">
        <v>510.39999999999998</v>
      </c>
    </row>
    <row r="113" s="16" customFormat="1" ht="63" customHeight="1">
      <c r="A113" s="26" t="s">
        <v>209</v>
      </c>
      <c r="B113" s="47" t="s">
        <v>210</v>
      </c>
      <c r="C113" s="25">
        <v>2791.5</v>
      </c>
    </row>
    <row r="114" s="16" customFormat="1" ht="60">
      <c r="A114" s="26" t="s">
        <v>211</v>
      </c>
      <c r="B114" s="35" t="s">
        <v>212</v>
      </c>
      <c r="C114" s="25">
        <v>3.3999999999999999</v>
      </c>
    </row>
    <row r="115" s="16" customFormat="1" ht="105">
      <c r="A115" s="23" t="s">
        <v>213</v>
      </c>
      <c r="B115" s="55" t="s">
        <v>214</v>
      </c>
      <c r="C115" s="25">
        <v>75.599999999999994</v>
      </c>
    </row>
    <row r="116" s="16" customFormat="1" ht="45">
      <c r="A116" s="26" t="s">
        <v>215</v>
      </c>
      <c r="B116" s="46" t="s">
        <v>216</v>
      </c>
      <c r="C116" s="25">
        <v>113.40000000000001</v>
      </c>
    </row>
    <row r="117" s="16" customFormat="1" ht="60">
      <c r="A117" s="26" t="s">
        <v>217</v>
      </c>
      <c r="B117" s="46" t="s">
        <v>218</v>
      </c>
      <c r="C117" s="25">
        <v>401</v>
      </c>
    </row>
    <row r="118" s="16" customFormat="1" ht="60">
      <c r="A118" s="26" t="s">
        <v>219</v>
      </c>
      <c r="B118" s="46" t="s">
        <v>220</v>
      </c>
      <c r="C118" s="25">
        <v>5</v>
      </c>
    </row>
    <row r="119" s="16" customFormat="1" ht="45">
      <c r="A119" s="26" t="s">
        <v>221</v>
      </c>
      <c r="B119" s="46" t="s">
        <v>222</v>
      </c>
      <c r="C119" s="25">
        <v>51.299999999999997</v>
      </c>
    </row>
    <row r="120" s="16" customFormat="1" ht="45">
      <c r="A120" s="26" t="s">
        <v>223</v>
      </c>
      <c r="B120" s="38" t="s">
        <v>224</v>
      </c>
      <c r="C120" s="25">
        <v>20</v>
      </c>
    </row>
    <row r="121" s="16" customFormat="1" ht="45">
      <c r="A121" s="26" t="s">
        <v>225</v>
      </c>
      <c r="B121" s="49" t="s">
        <v>226</v>
      </c>
      <c r="C121" s="25">
        <v>5</v>
      </c>
    </row>
    <row r="122" s="16" customFormat="1" ht="30">
      <c r="A122" s="26" t="s">
        <v>227</v>
      </c>
      <c r="B122" s="55" t="s">
        <v>228</v>
      </c>
      <c r="C122" s="25">
        <v>0</v>
      </c>
    </row>
    <row r="123" s="16" customFormat="1" ht="15">
      <c r="A123" s="20" t="s">
        <v>229</v>
      </c>
      <c r="B123" s="33" t="s">
        <v>230</v>
      </c>
      <c r="C123" s="22">
        <f>SUM(C124)</f>
        <v>0</v>
      </c>
    </row>
    <row r="124" s="16" customFormat="1" ht="15">
      <c r="A124" s="26" t="s">
        <v>231</v>
      </c>
      <c r="B124" s="44" t="s">
        <v>232</v>
      </c>
      <c r="C124" s="25">
        <v>0</v>
      </c>
    </row>
    <row r="125" s="16" customFormat="1" ht="15">
      <c r="A125" s="56" t="s">
        <v>233</v>
      </c>
      <c r="B125" s="57" t="s">
        <v>234</v>
      </c>
      <c r="C125" s="19">
        <f>SUM(C126)</f>
        <v>4353341.9000000004</v>
      </c>
    </row>
    <row r="126" s="16" customFormat="1" ht="30">
      <c r="A126" s="58" t="s">
        <v>235</v>
      </c>
      <c r="B126" s="59" t="s">
        <v>236</v>
      </c>
      <c r="C126" s="60">
        <f>SUM(C127,C130,C149,C157)</f>
        <v>4353341.9000000004</v>
      </c>
    </row>
    <row r="127" s="16" customFormat="1" ht="15">
      <c r="A127" s="61" t="s">
        <v>237</v>
      </c>
      <c r="B127" s="62" t="s">
        <v>238</v>
      </c>
      <c r="C127" s="63">
        <f>SUM(C128:C129)</f>
        <v>622948.40000000002</v>
      </c>
    </row>
    <row r="128" s="16" customFormat="1" ht="30">
      <c r="A128" s="28" t="s">
        <v>239</v>
      </c>
      <c r="B128" s="38" t="s">
        <v>240</v>
      </c>
      <c r="C128" s="40">
        <v>384093.70000000001</v>
      </c>
    </row>
    <row r="129" s="16" customFormat="1" ht="30">
      <c r="A129" s="28" t="s">
        <v>241</v>
      </c>
      <c r="B129" s="38" t="s">
        <v>242</v>
      </c>
      <c r="C129" s="40">
        <v>238854.70000000001</v>
      </c>
    </row>
    <row r="130" s="16" customFormat="1" ht="30">
      <c r="A130" s="61" t="s">
        <v>243</v>
      </c>
      <c r="B130" s="64" t="s">
        <v>244</v>
      </c>
      <c r="C130" s="63">
        <f>SUM(C131:C148)</f>
        <v>786148.09999999986</v>
      </c>
    </row>
    <row r="131" s="16" customFormat="1" ht="45">
      <c r="A131" s="65" t="s">
        <v>245</v>
      </c>
      <c r="B131" s="66" t="s">
        <v>246</v>
      </c>
      <c r="C131" s="40">
        <v>54834.099999999999</v>
      </c>
    </row>
    <row r="132" s="16" customFormat="1" ht="30">
      <c r="A132" s="67" t="s">
        <v>247</v>
      </c>
      <c r="B132" s="46" t="s">
        <v>248</v>
      </c>
      <c r="C132" s="68">
        <v>317300</v>
      </c>
    </row>
    <row r="133" s="16" customFormat="1" ht="60">
      <c r="A133" s="67" t="s">
        <v>249</v>
      </c>
      <c r="B133" s="46" t="s">
        <v>250</v>
      </c>
      <c r="C133" s="68">
        <v>0</v>
      </c>
    </row>
    <row r="134" s="16" customFormat="1" ht="30">
      <c r="A134" s="65" t="s">
        <v>251</v>
      </c>
      <c r="B134" s="46" t="s">
        <v>252</v>
      </c>
      <c r="C134" s="68">
        <v>0</v>
      </c>
    </row>
    <row r="135" s="16" customFormat="1" ht="30">
      <c r="A135" s="65" t="s">
        <v>253</v>
      </c>
      <c r="B135" s="46" t="s">
        <v>254</v>
      </c>
      <c r="C135" s="68">
        <v>0</v>
      </c>
    </row>
    <row r="136" s="16" customFormat="1" ht="45">
      <c r="A136" s="69" t="s">
        <v>255</v>
      </c>
      <c r="B136" s="70" t="s">
        <v>256</v>
      </c>
      <c r="C136" s="40">
        <v>62169</v>
      </c>
    </row>
    <row r="137" s="16" customFormat="1" ht="30">
      <c r="A137" s="28" t="s">
        <v>257</v>
      </c>
      <c r="B137" s="71" t="s">
        <v>258</v>
      </c>
      <c r="C137" s="40">
        <v>0</v>
      </c>
    </row>
    <row r="138" s="16" customFormat="1" ht="30">
      <c r="A138" s="28" t="s">
        <v>259</v>
      </c>
      <c r="B138" s="38" t="s">
        <v>260</v>
      </c>
      <c r="C138" s="40">
        <v>15000</v>
      </c>
    </row>
    <row r="139" s="16" customFormat="1" ht="45">
      <c r="A139" s="28" t="s">
        <v>261</v>
      </c>
      <c r="B139" s="38" t="s">
        <v>262</v>
      </c>
      <c r="C139" s="40">
        <v>0</v>
      </c>
    </row>
    <row r="140" s="16" customFormat="1" ht="30">
      <c r="A140" s="28" t="s">
        <v>263</v>
      </c>
      <c r="B140" s="38" t="s">
        <v>264</v>
      </c>
      <c r="C140" s="40">
        <v>9624.1000000000004</v>
      </c>
    </row>
    <row r="141" s="16" customFormat="1" ht="30">
      <c r="A141" s="28" t="s">
        <v>265</v>
      </c>
      <c r="B141" s="42" t="s">
        <v>266</v>
      </c>
      <c r="C141" s="40">
        <v>72297.699999999997</v>
      </c>
    </row>
    <row r="142" s="16" customFormat="1" ht="30">
      <c r="A142" s="28" t="s">
        <v>267</v>
      </c>
      <c r="B142" s="72" t="s">
        <v>268</v>
      </c>
      <c r="C142" s="40">
        <v>2381</v>
      </c>
    </row>
    <row r="143" s="16" customFormat="1" ht="15">
      <c r="A143" s="28" t="s">
        <v>269</v>
      </c>
      <c r="B143" s="46" t="s">
        <v>270</v>
      </c>
      <c r="C143" s="40">
        <v>203.30000000000001</v>
      </c>
    </row>
    <row r="144" s="16" customFormat="1" ht="30">
      <c r="A144" s="28" t="s">
        <v>271</v>
      </c>
      <c r="B144" s="38" t="s">
        <v>272</v>
      </c>
      <c r="C144" s="40">
        <v>17718.099999999999</v>
      </c>
    </row>
    <row r="145" s="16" customFormat="1" ht="30">
      <c r="A145" s="28" t="s">
        <v>273</v>
      </c>
      <c r="B145" s="36" t="s">
        <v>274</v>
      </c>
      <c r="C145" s="40">
        <v>0</v>
      </c>
    </row>
    <row r="146" s="16" customFormat="1" ht="30">
      <c r="A146" s="28" t="s">
        <v>275</v>
      </c>
      <c r="B146" s="38" t="s">
        <v>276</v>
      </c>
      <c r="C146" s="40">
        <v>0</v>
      </c>
    </row>
    <row r="147" s="16" customFormat="1" ht="30">
      <c r="A147" s="28" t="s">
        <v>277</v>
      </c>
      <c r="B147" s="38" t="s">
        <v>278</v>
      </c>
      <c r="C147" s="40">
        <v>12000</v>
      </c>
    </row>
    <row r="148" s="16" customFormat="1" ht="15">
      <c r="A148" s="28" t="s">
        <v>279</v>
      </c>
      <c r="B148" s="38" t="s">
        <v>280</v>
      </c>
      <c r="C148" s="40">
        <v>222620.79999999999</v>
      </c>
    </row>
    <row r="149" s="16" customFormat="1" ht="15">
      <c r="A149" s="61" t="s">
        <v>281</v>
      </c>
      <c r="B149" s="73" t="s">
        <v>282</v>
      </c>
      <c r="C149" s="63">
        <f>SUM(C150:C156)</f>
        <v>2843810.4999999995</v>
      </c>
    </row>
    <row r="150" s="16" customFormat="1" ht="30">
      <c r="A150" s="28" t="s">
        <v>283</v>
      </c>
      <c r="B150" s="38" t="s">
        <v>284</v>
      </c>
      <c r="C150" s="40">
        <v>2788604.8999999999</v>
      </c>
    </row>
    <row r="151" s="16" customFormat="1" ht="60">
      <c r="A151" s="28" t="s">
        <v>285</v>
      </c>
      <c r="B151" s="38" t="s">
        <v>286</v>
      </c>
      <c r="C151" s="40">
        <v>38070.800000000003</v>
      </c>
    </row>
    <row r="152" s="16" customFormat="1" ht="45">
      <c r="A152" s="28" t="s">
        <v>287</v>
      </c>
      <c r="B152" s="38" t="s">
        <v>288</v>
      </c>
      <c r="C152" s="40">
        <v>0</v>
      </c>
    </row>
    <row r="153" s="16" customFormat="1" ht="45">
      <c r="A153" s="28" t="s">
        <v>289</v>
      </c>
      <c r="B153" s="49" t="s">
        <v>290</v>
      </c>
      <c r="C153" s="40">
        <v>52.399999999999999</v>
      </c>
    </row>
    <row r="154" s="16" customFormat="1" ht="45">
      <c r="A154" s="28" t="s">
        <v>291</v>
      </c>
      <c r="B154" s="49" t="s">
        <v>292</v>
      </c>
      <c r="C154" s="40">
        <v>6505.3000000000002</v>
      </c>
    </row>
    <row r="155" s="16" customFormat="1" ht="60">
      <c r="A155" s="28" t="s">
        <v>293</v>
      </c>
      <c r="B155" s="49" t="s">
        <v>294</v>
      </c>
      <c r="C155" s="40">
        <v>2230.4000000000001</v>
      </c>
    </row>
    <row r="156" s="16" customFormat="1" ht="30">
      <c r="A156" s="28" t="s">
        <v>295</v>
      </c>
      <c r="B156" s="38" t="s">
        <v>296</v>
      </c>
      <c r="C156" s="40">
        <v>8346.7000000000007</v>
      </c>
    </row>
    <row r="157" s="16" customFormat="1" ht="15">
      <c r="A157" s="61" t="s">
        <v>297</v>
      </c>
      <c r="B157" s="74" t="s">
        <v>298</v>
      </c>
      <c r="C157" s="63">
        <f>SUM(C158:C161)</f>
        <v>100434.90000000001</v>
      </c>
    </row>
    <row r="158" s="16" customFormat="1" ht="117" customHeight="1">
      <c r="A158" s="28" t="s">
        <v>299</v>
      </c>
      <c r="B158" s="38" t="s">
        <v>300</v>
      </c>
      <c r="C158" s="40">
        <v>1041.5999999999999</v>
      </c>
    </row>
    <row r="159" s="16" customFormat="1" ht="60">
      <c r="A159" s="28" t="s">
        <v>301</v>
      </c>
      <c r="B159" s="38" t="s">
        <v>302</v>
      </c>
      <c r="C159" s="40">
        <v>2538</v>
      </c>
    </row>
    <row r="160" s="16" customFormat="1" ht="90">
      <c r="A160" s="28" t="s">
        <v>303</v>
      </c>
      <c r="B160" s="75" t="s">
        <v>304</v>
      </c>
      <c r="C160" s="40">
        <v>84682</v>
      </c>
    </row>
    <row r="161" s="16" customFormat="1" ht="15">
      <c r="A161" s="28" t="s">
        <v>305</v>
      </c>
      <c r="B161" s="38" t="s">
        <v>306</v>
      </c>
      <c r="C161" s="40">
        <v>12173.299999999999</v>
      </c>
    </row>
    <row r="162" ht="14.25">
      <c r="A162" s="76"/>
      <c r="B162" s="77" t="s">
        <v>307</v>
      </c>
      <c r="C162" s="78">
        <f>SUM(C12+C125)</f>
        <v>7193972.5</v>
      </c>
    </row>
    <row r="163">
      <c r="C163" s="79"/>
    </row>
    <row r="164" ht="12.75" customHeight="1">
      <c r="C164" s="80"/>
    </row>
    <row r="165" ht="12.75" customHeight="1">
      <c r="C165" s="80"/>
    </row>
    <row r="166" ht="12.75" customHeight="1">
      <c r="C166" s="80"/>
    </row>
    <row r="167" ht="12.75" customHeight="1">
      <c r="C167" s="80"/>
    </row>
    <row r="168" ht="12.75" customHeight="1">
      <c r="C168" s="80"/>
    </row>
    <row r="169" ht="12.75" customHeight="1">
      <c r="C169" s="80"/>
    </row>
    <row r="170" ht="12.75" customHeight="1">
      <c r="C170" s="80"/>
    </row>
    <row r="171" ht="12.75" customHeight="1">
      <c r="C171" s="80"/>
    </row>
    <row r="172" ht="12.75" customHeight="1">
      <c r="C172" s="80"/>
    </row>
  </sheetData>
  <mergeCells count="6">
    <mergeCell ref="B1:C1"/>
    <mergeCell ref="B2:C2"/>
    <mergeCell ref="B3:C3"/>
    <mergeCell ref="A6:C6"/>
    <mergeCell ref="A9:A10"/>
    <mergeCell ref="B9:B10"/>
  </mergeCells>
  <printOptions headings="0" gridLines="0"/>
  <pageMargins left="0.98425196850393704" right="0" top="0.15748031496062992" bottom="0" header="0.31496062992125984" footer="0.31496062992125984"/>
  <pageSetup paperSize="9" scale="7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revision>2</cp:revision>
  <dcterms:created xsi:type="dcterms:W3CDTF">2008-08-05T09:03:00Z</dcterms:created>
  <dcterms:modified xsi:type="dcterms:W3CDTF">2025-12-11T11:32:40Z</dcterms:modified>
  <cp:version>1048576</cp:version>
</cp:coreProperties>
</file>