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№37 от 18.12.2020 (на 2021-2023)\"/>
    </mc:Choice>
  </mc:AlternateContent>
  <bookViews>
    <workbookView xWindow="0" yWindow="0" windowWidth="28800" windowHeight="10530"/>
  </bookViews>
  <sheets>
    <sheet name="пр1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S12" i="1"/>
  <c r="T12" i="1"/>
  <c r="E13" i="1"/>
  <c r="G13" i="1" s="1"/>
  <c r="I13" i="1" s="1"/>
  <c r="K13" i="1" s="1"/>
  <c r="M13" i="1" s="1"/>
  <c r="O13" i="1" s="1"/>
  <c r="C14" i="1"/>
  <c r="C12" i="1" s="1"/>
  <c r="D14" i="1"/>
  <c r="D12" i="1" s="1"/>
  <c r="F14" i="1"/>
  <c r="F12" i="1" s="1"/>
  <c r="H14" i="1"/>
  <c r="J14" i="1"/>
  <c r="J12" i="1" s="1"/>
  <c r="J11" i="1" s="1"/>
  <c r="L14" i="1"/>
  <c r="L12" i="1" s="1"/>
  <c r="N14" i="1"/>
  <c r="N12" i="1" s="1"/>
  <c r="N11" i="1" s="1"/>
  <c r="P14" i="1"/>
  <c r="P12" i="1" s="1"/>
  <c r="Q14" i="1"/>
  <c r="Q12" i="1" s="1"/>
  <c r="R14" i="1"/>
  <c r="R12" i="1" s="1"/>
  <c r="R11" i="1" s="1"/>
  <c r="S14" i="1"/>
  <c r="T14" i="1"/>
  <c r="C15" i="1"/>
  <c r="E15" i="1" s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 s="1"/>
  <c r="I16" i="1" s="1"/>
  <c r="K16" i="1" s="1"/>
  <c r="M16" i="1" s="1"/>
  <c r="O16" i="1" s="1"/>
  <c r="F17" i="1"/>
  <c r="H17" i="1"/>
  <c r="J17" i="1"/>
  <c r="R17" i="1"/>
  <c r="S17" i="1"/>
  <c r="T17" i="1"/>
  <c r="C18" i="1"/>
  <c r="E18" i="1" s="1"/>
  <c r="G18" i="1" s="1"/>
  <c r="I18" i="1" s="1"/>
  <c r="K18" i="1" s="1"/>
  <c r="M18" i="1" s="1"/>
  <c r="O18" i="1" s="1"/>
  <c r="D18" i="1"/>
  <c r="D17" i="1" s="1"/>
  <c r="F18" i="1"/>
  <c r="H18" i="1"/>
  <c r="J18" i="1"/>
  <c r="L18" i="1"/>
  <c r="L17" i="1" s="1"/>
  <c r="N18" i="1"/>
  <c r="N17" i="1" s="1"/>
  <c r="R18" i="1"/>
  <c r="S18" i="1"/>
  <c r="T18" i="1"/>
  <c r="E19" i="1"/>
  <c r="G19" i="1" s="1"/>
  <c r="I19" i="1" s="1"/>
  <c r="K19" i="1" s="1"/>
  <c r="M19" i="1" s="1"/>
  <c r="O19" i="1" s="1"/>
  <c r="P19" i="1"/>
  <c r="P18" i="1" s="1"/>
  <c r="Q19" i="1"/>
  <c r="Q18" i="1" s="1"/>
  <c r="C20" i="1"/>
  <c r="E20" i="1" s="1"/>
  <c r="G20" i="1" s="1"/>
  <c r="I20" i="1" s="1"/>
  <c r="K20" i="1" s="1"/>
  <c r="M20" i="1" s="1"/>
  <c r="O20" i="1" s="1"/>
  <c r="D20" i="1"/>
  <c r="F20" i="1"/>
  <c r="H20" i="1"/>
  <c r="J20" i="1"/>
  <c r="L20" i="1"/>
  <c r="N20" i="1"/>
  <c r="Q20" i="1"/>
  <c r="R20" i="1"/>
  <c r="S20" i="1"/>
  <c r="T20" i="1"/>
  <c r="E21" i="1"/>
  <c r="G21" i="1"/>
  <c r="I21" i="1"/>
  <c r="K21" i="1"/>
  <c r="M21" i="1"/>
  <c r="O21" i="1" s="1"/>
  <c r="P21" i="1"/>
  <c r="P20" i="1" s="1"/>
  <c r="J22" i="1"/>
  <c r="L22" i="1"/>
  <c r="N22" i="1"/>
  <c r="C23" i="1"/>
  <c r="C22" i="1" s="1"/>
  <c r="E22" i="1" s="1"/>
  <c r="G22" i="1" s="1"/>
  <c r="I22" i="1" s="1"/>
  <c r="K22" i="1" s="1"/>
  <c r="M22" i="1" s="1"/>
  <c r="O22" i="1" s="1"/>
  <c r="D23" i="1"/>
  <c r="D22" i="1" s="1"/>
  <c r="E23" i="1"/>
  <c r="G23" i="1" s="1"/>
  <c r="I23" i="1" s="1"/>
  <c r="K23" i="1" s="1"/>
  <c r="M23" i="1" s="1"/>
  <c r="O23" i="1" s="1"/>
  <c r="F23" i="1"/>
  <c r="F22" i="1" s="1"/>
  <c r="H23" i="1"/>
  <c r="H22" i="1" s="1"/>
  <c r="J23" i="1"/>
  <c r="L23" i="1"/>
  <c r="N23" i="1"/>
  <c r="P23" i="1"/>
  <c r="P22" i="1" s="1"/>
  <c r="Q23" i="1"/>
  <c r="Q22" i="1" s="1"/>
  <c r="R23" i="1"/>
  <c r="R22" i="1" s="1"/>
  <c r="S23" i="1"/>
  <c r="S22" i="1" s="1"/>
  <c r="T23" i="1"/>
  <c r="T22" i="1" s="1"/>
  <c r="E24" i="1"/>
  <c r="G24" i="1"/>
  <c r="I24" i="1"/>
  <c r="K24" i="1"/>
  <c r="M24" i="1" s="1"/>
  <c r="O24" i="1" s="1"/>
  <c r="C25" i="1"/>
  <c r="D25" i="1"/>
  <c r="E25" i="1"/>
  <c r="G25" i="1" s="1"/>
  <c r="I25" i="1" s="1"/>
  <c r="K25" i="1" s="1"/>
  <c r="M25" i="1" s="1"/>
  <c r="O25" i="1" s="1"/>
  <c r="F25" i="1"/>
  <c r="H25" i="1"/>
  <c r="J25" i="1"/>
  <c r="L25" i="1"/>
  <c r="N25" i="1"/>
  <c r="P25" i="1"/>
  <c r="Q25" i="1"/>
  <c r="R25" i="1"/>
  <c r="S25" i="1"/>
  <c r="T25" i="1"/>
  <c r="E26" i="1"/>
  <c r="G26" i="1"/>
  <c r="I26" i="1"/>
  <c r="K26" i="1"/>
  <c r="M26" i="1" s="1"/>
  <c r="O26" i="1" s="1"/>
  <c r="C29" i="1"/>
  <c r="C28" i="1" s="1"/>
  <c r="E29" i="1"/>
  <c r="G29" i="1"/>
  <c r="I29" i="1"/>
  <c r="K29" i="1" s="1"/>
  <c r="M29" i="1" s="1"/>
  <c r="O29" i="1" s="1"/>
  <c r="P29" i="1"/>
  <c r="P28" i="1" s="1"/>
  <c r="Q29" i="1"/>
  <c r="Q28" i="1" s="1"/>
  <c r="R29" i="1"/>
  <c r="R28" i="1" s="1"/>
  <c r="R27" i="1" s="1"/>
  <c r="S29" i="1"/>
  <c r="S28" i="1" s="1"/>
  <c r="T29" i="1"/>
  <c r="T28" i="1" s="1"/>
  <c r="T27" i="1" s="1"/>
  <c r="E30" i="1"/>
  <c r="G30" i="1"/>
  <c r="I30" i="1"/>
  <c r="K30" i="1"/>
  <c r="M30" i="1" s="1"/>
  <c r="O30" i="1" s="1"/>
  <c r="C32" i="1"/>
  <c r="C31" i="1" s="1"/>
  <c r="E31" i="1" s="1"/>
  <c r="G31" i="1" s="1"/>
  <c r="I31" i="1" s="1"/>
  <c r="K31" i="1" s="1"/>
  <c r="M31" i="1" s="1"/>
  <c r="O31" i="1" s="1"/>
  <c r="E32" i="1"/>
  <c r="G32" i="1" s="1"/>
  <c r="I32" i="1" s="1"/>
  <c r="K32" i="1" s="1"/>
  <c r="M32" i="1" s="1"/>
  <c r="O32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/>
  <c r="I33" i="1" s="1"/>
  <c r="K33" i="1" s="1"/>
  <c r="M33" i="1" s="1"/>
  <c r="O33" i="1" s="1"/>
  <c r="C36" i="1"/>
  <c r="C35" i="1" s="1"/>
  <c r="E36" i="1"/>
  <c r="G36" i="1"/>
  <c r="I36" i="1"/>
  <c r="K36" i="1" s="1"/>
  <c r="M36" i="1" s="1"/>
  <c r="O36" i="1" s="1"/>
  <c r="P36" i="1"/>
  <c r="P35" i="1" s="1"/>
  <c r="P34" i="1" s="1"/>
  <c r="Q36" i="1"/>
  <c r="Q35" i="1" s="1"/>
  <c r="R36" i="1"/>
  <c r="R35" i="1" s="1"/>
  <c r="R34" i="1" s="1"/>
  <c r="S36" i="1"/>
  <c r="S35" i="1" s="1"/>
  <c r="T36" i="1"/>
  <c r="T35" i="1" s="1"/>
  <c r="T34" i="1" s="1"/>
  <c r="E37" i="1"/>
  <c r="G37" i="1"/>
  <c r="I37" i="1"/>
  <c r="K37" i="1"/>
  <c r="M37" i="1" s="1"/>
  <c r="O37" i="1" s="1"/>
  <c r="C38" i="1"/>
  <c r="E38" i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/>
  <c r="I39" i="1" s="1"/>
  <c r="K39" i="1" s="1"/>
  <c r="M39" i="1" s="1"/>
  <c r="O39" i="1" s="1"/>
  <c r="P40" i="1"/>
  <c r="C41" i="1"/>
  <c r="C40" i="1" s="1"/>
  <c r="E40" i="1" s="1"/>
  <c r="G40" i="1" s="1"/>
  <c r="I40" i="1" s="1"/>
  <c r="K40" i="1" s="1"/>
  <c r="M40" i="1" s="1"/>
  <c r="O40" i="1" s="1"/>
  <c r="E41" i="1"/>
  <c r="G41" i="1"/>
  <c r="I41" i="1"/>
  <c r="K41" i="1" s="1"/>
  <c r="M41" i="1" s="1"/>
  <c r="O41" i="1" s="1"/>
  <c r="P41" i="1"/>
  <c r="Q41" i="1"/>
  <c r="Q40" i="1" s="1"/>
  <c r="R41" i="1"/>
  <c r="R40" i="1" s="1"/>
  <c r="S41" i="1"/>
  <c r="S40" i="1" s="1"/>
  <c r="T41" i="1"/>
  <c r="T40" i="1" s="1"/>
  <c r="E42" i="1"/>
  <c r="G42" i="1"/>
  <c r="I42" i="1"/>
  <c r="K42" i="1"/>
  <c r="M42" i="1" s="1"/>
  <c r="O42" i="1" s="1"/>
  <c r="E43" i="1"/>
  <c r="G43" i="1"/>
  <c r="I43" i="1" s="1"/>
  <c r="K43" i="1" s="1"/>
  <c r="M43" i="1" s="1"/>
  <c r="O43" i="1" s="1"/>
  <c r="E44" i="1"/>
  <c r="G44" i="1"/>
  <c r="I44" i="1"/>
  <c r="K44" i="1"/>
  <c r="M44" i="1" s="1"/>
  <c r="O44" i="1" s="1"/>
  <c r="E45" i="1"/>
  <c r="G45" i="1"/>
  <c r="I45" i="1" s="1"/>
  <c r="K45" i="1" s="1"/>
  <c r="M45" i="1" s="1"/>
  <c r="O45" i="1" s="1"/>
  <c r="C48" i="1"/>
  <c r="D48" i="1"/>
  <c r="E48" i="1"/>
  <c r="G48" i="1" s="1"/>
  <c r="I48" i="1" s="1"/>
  <c r="K48" i="1" s="1"/>
  <c r="F48" i="1"/>
  <c r="H48" i="1"/>
  <c r="P48" i="1"/>
  <c r="Q48" i="1"/>
  <c r="R48" i="1"/>
  <c r="S48" i="1"/>
  <c r="T48" i="1"/>
  <c r="C49" i="1"/>
  <c r="D49" i="1"/>
  <c r="E49" i="1" s="1"/>
  <c r="G49" i="1" s="1"/>
  <c r="I49" i="1" s="1"/>
  <c r="K49" i="1" s="1"/>
  <c r="M49" i="1" s="1"/>
  <c r="O49" i="1" s="1"/>
  <c r="F49" i="1"/>
  <c r="H49" i="1"/>
  <c r="J49" i="1"/>
  <c r="J48" i="1" s="1"/>
  <c r="L49" i="1"/>
  <c r="L48" i="1" s="1"/>
  <c r="N49" i="1"/>
  <c r="N48" i="1" s="1"/>
  <c r="P49" i="1"/>
  <c r="Q49" i="1"/>
  <c r="R49" i="1"/>
  <c r="S49" i="1"/>
  <c r="T49" i="1"/>
  <c r="E50" i="1"/>
  <c r="G50" i="1"/>
  <c r="I50" i="1"/>
  <c r="K50" i="1"/>
  <c r="M50" i="1" s="1"/>
  <c r="O50" i="1" s="1"/>
  <c r="J51" i="1"/>
  <c r="J47" i="1" s="1"/>
  <c r="J46" i="1" s="1"/>
  <c r="L51" i="1"/>
  <c r="L47" i="1" s="1"/>
  <c r="L46" i="1" s="1"/>
  <c r="N51" i="1"/>
  <c r="N47" i="1" s="1"/>
  <c r="N46" i="1" s="1"/>
  <c r="C52" i="1"/>
  <c r="C51" i="1" s="1"/>
  <c r="D52" i="1"/>
  <c r="D51" i="1" s="1"/>
  <c r="D47" i="1" s="1"/>
  <c r="D46" i="1" s="1"/>
  <c r="E52" i="1"/>
  <c r="G52" i="1" s="1"/>
  <c r="I52" i="1" s="1"/>
  <c r="K52" i="1" s="1"/>
  <c r="M52" i="1" s="1"/>
  <c r="O52" i="1" s="1"/>
  <c r="F52" i="1"/>
  <c r="F51" i="1" s="1"/>
  <c r="F47" i="1" s="1"/>
  <c r="F46" i="1" s="1"/>
  <c r="H52" i="1"/>
  <c r="H51" i="1" s="1"/>
  <c r="H47" i="1" s="1"/>
  <c r="J52" i="1"/>
  <c r="L52" i="1"/>
  <c r="N52" i="1"/>
  <c r="P52" i="1"/>
  <c r="P51" i="1" s="1"/>
  <c r="P47" i="1" s="1"/>
  <c r="Q52" i="1"/>
  <c r="Q51" i="1" s="1"/>
  <c r="Q47" i="1" s="1"/>
  <c r="R52" i="1"/>
  <c r="R51" i="1" s="1"/>
  <c r="R47" i="1" s="1"/>
  <c r="R46" i="1" s="1"/>
  <c r="S52" i="1"/>
  <c r="S51" i="1" s="1"/>
  <c r="S47" i="1" s="1"/>
  <c r="S46" i="1" s="1"/>
  <c r="T52" i="1"/>
  <c r="T51" i="1" s="1"/>
  <c r="T47" i="1" s="1"/>
  <c r="E53" i="1"/>
  <c r="G53" i="1"/>
  <c r="I53" i="1" s="1"/>
  <c r="K53" i="1" s="1"/>
  <c r="M53" i="1" s="1"/>
  <c r="O53" i="1" s="1"/>
  <c r="P53" i="1"/>
  <c r="Q53" i="1"/>
  <c r="D54" i="1"/>
  <c r="H55" i="1"/>
  <c r="J55" i="1"/>
  <c r="L55" i="1"/>
  <c r="S55" i="1"/>
  <c r="S54" i="1" s="1"/>
  <c r="T55" i="1"/>
  <c r="T54" i="1" s="1"/>
  <c r="C56" i="1"/>
  <c r="E56" i="1" s="1"/>
  <c r="G56" i="1" s="1"/>
  <c r="I56" i="1" s="1"/>
  <c r="K56" i="1" s="1"/>
  <c r="M56" i="1" s="1"/>
  <c r="O56" i="1" s="1"/>
  <c r="D56" i="1"/>
  <c r="D55" i="1" s="1"/>
  <c r="F56" i="1"/>
  <c r="F55" i="1" s="1"/>
  <c r="H56" i="1"/>
  <c r="J56" i="1"/>
  <c r="L56" i="1"/>
  <c r="N56" i="1"/>
  <c r="N55" i="1" s="1"/>
  <c r="P56" i="1"/>
  <c r="P55" i="1" s="1"/>
  <c r="P54" i="1" s="1"/>
  <c r="R56" i="1"/>
  <c r="R55" i="1" s="1"/>
  <c r="R54" i="1" s="1"/>
  <c r="S56" i="1"/>
  <c r="T56" i="1"/>
  <c r="E57" i="1"/>
  <c r="G57" i="1"/>
  <c r="I57" i="1" s="1"/>
  <c r="K57" i="1" s="1"/>
  <c r="M57" i="1" s="1"/>
  <c r="O57" i="1" s="1"/>
  <c r="P57" i="1"/>
  <c r="Q57" i="1"/>
  <c r="Q56" i="1" s="1"/>
  <c r="Q55" i="1" s="1"/>
  <c r="C58" i="1"/>
  <c r="E58" i="1" s="1"/>
  <c r="D58" i="1"/>
  <c r="L58" i="1"/>
  <c r="L54" i="1" s="1"/>
  <c r="N58" i="1"/>
  <c r="N54" i="1" s="1"/>
  <c r="P58" i="1"/>
  <c r="C59" i="1"/>
  <c r="D59" i="1"/>
  <c r="E59" i="1"/>
  <c r="F59" i="1"/>
  <c r="F58" i="1" s="1"/>
  <c r="F54" i="1" s="1"/>
  <c r="G59" i="1"/>
  <c r="I59" i="1" s="1"/>
  <c r="K59" i="1" s="1"/>
  <c r="M59" i="1" s="1"/>
  <c r="O59" i="1" s="1"/>
  <c r="H59" i="1"/>
  <c r="H58" i="1" s="1"/>
  <c r="H54" i="1" s="1"/>
  <c r="J59" i="1"/>
  <c r="J58" i="1" s="1"/>
  <c r="J54" i="1" s="1"/>
  <c r="L59" i="1"/>
  <c r="N59" i="1"/>
  <c r="P59" i="1"/>
  <c r="Q59" i="1"/>
  <c r="Q58" i="1" s="1"/>
  <c r="R59" i="1"/>
  <c r="R58" i="1" s="1"/>
  <c r="S59" i="1"/>
  <c r="S58" i="1" s="1"/>
  <c r="T59" i="1"/>
  <c r="T58" i="1" s="1"/>
  <c r="E60" i="1"/>
  <c r="G60" i="1"/>
  <c r="I60" i="1" s="1"/>
  <c r="K60" i="1" s="1"/>
  <c r="M60" i="1" s="1"/>
  <c r="O60" i="1" s="1"/>
  <c r="C61" i="1"/>
  <c r="D61" i="1"/>
  <c r="E61" i="1"/>
  <c r="F61" i="1"/>
  <c r="G61" i="1"/>
  <c r="I61" i="1" s="1"/>
  <c r="K61" i="1" s="1"/>
  <c r="M61" i="1" s="1"/>
  <c r="O61" i="1" s="1"/>
  <c r="H61" i="1"/>
  <c r="J61" i="1"/>
  <c r="L61" i="1"/>
  <c r="N61" i="1"/>
  <c r="P61" i="1"/>
  <c r="Q61" i="1"/>
  <c r="R61" i="1"/>
  <c r="S61" i="1"/>
  <c r="T61" i="1"/>
  <c r="E62" i="1"/>
  <c r="G62" i="1"/>
  <c r="I62" i="1" s="1"/>
  <c r="K62" i="1" s="1"/>
  <c r="M62" i="1" s="1"/>
  <c r="O62" i="1" s="1"/>
  <c r="T11" i="1" l="1"/>
  <c r="T46" i="1"/>
  <c r="C47" i="1"/>
  <c r="E51" i="1"/>
  <c r="G51" i="1" s="1"/>
  <c r="I51" i="1" s="1"/>
  <c r="K51" i="1" s="1"/>
  <c r="M51" i="1" s="1"/>
  <c r="O51" i="1" s="1"/>
  <c r="M48" i="1"/>
  <c r="O48" i="1" s="1"/>
  <c r="J63" i="1"/>
  <c r="P46" i="1"/>
  <c r="S27" i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N63" i="1"/>
  <c r="F11" i="1"/>
  <c r="F63" i="1" s="1"/>
  <c r="L11" i="1"/>
  <c r="L63" i="1" s="1"/>
  <c r="S34" i="1"/>
  <c r="Q17" i="1"/>
  <c r="D11" i="1"/>
  <c r="D63" i="1" s="1"/>
  <c r="P27" i="1"/>
  <c r="P17" i="1"/>
  <c r="P11" i="1" s="1"/>
  <c r="P63" i="1" s="1"/>
  <c r="C11" i="1"/>
  <c r="E12" i="1"/>
  <c r="G12" i="1" s="1"/>
  <c r="I12" i="1" s="1"/>
  <c r="K12" i="1" s="1"/>
  <c r="M12" i="1" s="1"/>
  <c r="O12" i="1" s="1"/>
  <c r="H46" i="1"/>
  <c r="Q34" i="1"/>
  <c r="Q27" i="1" s="1"/>
  <c r="G58" i="1"/>
  <c r="I58" i="1" s="1"/>
  <c r="K58" i="1" s="1"/>
  <c r="M58" i="1" s="1"/>
  <c r="O58" i="1" s="1"/>
  <c r="R63" i="1"/>
  <c r="S11" i="1"/>
  <c r="S63" i="1" s="1"/>
  <c r="Q54" i="1"/>
  <c r="Q46" i="1" s="1"/>
  <c r="E28" i="1"/>
  <c r="G28" i="1" s="1"/>
  <c r="I28" i="1" s="1"/>
  <c r="K28" i="1" s="1"/>
  <c r="M28" i="1" s="1"/>
  <c r="O28" i="1" s="1"/>
  <c r="Q11" i="1"/>
  <c r="H11" i="1"/>
  <c r="H63" i="1" s="1"/>
  <c r="E14" i="1"/>
  <c r="G14" i="1" s="1"/>
  <c r="I14" i="1" s="1"/>
  <c r="K14" i="1" s="1"/>
  <c r="M14" i="1" s="1"/>
  <c r="O14" i="1" s="1"/>
  <c r="C17" i="1"/>
  <c r="E17" i="1" s="1"/>
  <c r="G17" i="1" s="1"/>
  <c r="I17" i="1" s="1"/>
  <c r="K17" i="1" s="1"/>
  <c r="M17" i="1" s="1"/>
  <c r="O17" i="1" s="1"/>
  <c r="C55" i="1"/>
  <c r="Q63" i="1" l="1"/>
  <c r="E11" i="1"/>
  <c r="G11" i="1" s="1"/>
  <c r="I11" i="1" s="1"/>
  <c r="K11" i="1" s="1"/>
  <c r="M11" i="1" s="1"/>
  <c r="O11" i="1" s="1"/>
  <c r="E47" i="1"/>
  <c r="G47" i="1" s="1"/>
  <c r="I47" i="1" s="1"/>
  <c r="K47" i="1" s="1"/>
  <c r="M47" i="1" s="1"/>
  <c r="O47" i="1" s="1"/>
  <c r="C27" i="1"/>
  <c r="E27" i="1" s="1"/>
  <c r="G27" i="1" s="1"/>
  <c r="I27" i="1" s="1"/>
  <c r="K27" i="1" s="1"/>
  <c r="M27" i="1" s="1"/>
  <c r="O27" i="1" s="1"/>
  <c r="C54" i="1"/>
  <c r="E54" i="1" s="1"/>
  <c r="G54" i="1" s="1"/>
  <c r="I54" i="1" s="1"/>
  <c r="K54" i="1" s="1"/>
  <c r="M54" i="1" s="1"/>
  <c r="O54" i="1" s="1"/>
  <c r="E55" i="1"/>
  <c r="G55" i="1" s="1"/>
  <c r="I55" i="1" s="1"/>
  <c r="K55" i="1" s="1"/>
  <c r="M55" i="1" s="1"/>
  <c r="O55" i="1" s="1"/>
  <c r="T63" i="1"/>
  <c r="C46" i="1" l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<sst xmlns="http://schemas.openxmlformats.org/spreadsheetml/2006/main" count="144" uniqueCount="128">
  <si>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</si>
  <si>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</si>
  <si>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</si>
  <si>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</si>
  <si>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</si>
  <si>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</si>
  <si>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</si>
  <si>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</si>
  <si>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</si>
  <si>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</si>
  <si>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</si>
  <si>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</si>
  <si>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</si>
  <si>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</si>
  <si>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</si>
  <si>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</si>
  <si>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</si>
  <si>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</si>
  <si>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</si>
  <si>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</si>
  <si>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</si>
  <si>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</si>
  <si>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</si>
  <si>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</si>
  <si>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</si>
  <si>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</si>
  <si>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</si>
  <si>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</si>
  <si>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</si>
  <si>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</si>
  <si>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</si>
  <si>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</si>
  <si>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</si>
  <si>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</si>
  <si>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</si>
  <si>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</si>
  <si>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</si>
  <si>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</si>
  <si>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</si>
  <si>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</si>
  <si>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</si>
  <si>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</si>
  <si>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</si>
  <si>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</si>
  <si>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</si>
  <si>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</si>
  <si>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</si>
  <si>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</si>
  <si>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</si>
  <si>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</si>
  <si>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</si>
  <si>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</si>
  <si>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</si>
  <si>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</si>
  <si>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</si>
  <si>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</si>
  <si>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</si>
  <si>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</si>
  <si>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</si>
  <si>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</si>
  <si>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</si>
  <si>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</si>
  <si>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</si>
  <si>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</si>
  <si>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</si>
  <si>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</si>
  <si>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</si>
  <si>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</si>
  <si>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</si>
  <si>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</si>
  <si>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</si>
  <si>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</si>
  <si>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</si>
  <si>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</si>
  <si>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</si>
  <si>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</si>
  <si>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</si>
  <si>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</si>
  <si>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</si>
  <si>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</si>
  <si>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</si>
  <si>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</si>
  <si>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</si>
  <si>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</si>
  <si>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</si>
  <si>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</si>
  <si>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</si>
  <si>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</si>
  <si>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</si>
  <si>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</si>
  <si>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</si>
  <si>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</si>
  <si>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</si>
  <si>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</si>
  <si>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</si>
  <si>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</si>
  <si>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</si>
  <si>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</si>
  <si>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</si>
  <si>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</si>
  <si>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</si>
  <si>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</si>
  <si>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</si>
  <si>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</si>
  <si>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</si>
  <si>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</si>
  <si>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</si>
  <si>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</si>
  <si>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</si>
  <si>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</si>
  <si>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</si>
  <si>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</si>
  <si>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</si>
  <si>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</si>
  <si>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</si>
  <si>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</si>
  <si>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</si>
  <si>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</si>
  <si>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</si>
  <si>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</si>
  <si>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</si>
  <si>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</si>
  <si>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</si>
  <si>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</si>
  <si>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от "_18_ "_12_2020 № 37_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</si>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</sst>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%20&#1055;&#1088;&#1080;&#1083;&#1086;&#1078;&#1077;&#1085;&#1080;&#1077;%2013,14,15,16%20&#1080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7">
          <cell r="C17">
            <v>175045.9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P4" sqref="P4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48" customFormat="1" ht="15.75" x14ac:dyDescent="0.25">
      <c r="E1" s="51"/>
      <c r="G1" s="51"/>
      <c r="I1" s="51"/>
      <c r="K1" s="51"/>
      <c r="M1" s="51"/>
      <c r="O1" s="51"/>
      <c r="P1" s="50" t="s">
        <v>127</v>
      </c>
      <c r="R1" s="49"/>
      <c r="S1" s="49"/>
      <c r="T1" s="49"/>
    </row>
    <row r="2" spans="1:20" s="48" customFormat="1" ht="15.75" x14ac:dyDescent="0.25">
      <c r="E2" s="51"/>
      <c r="G2" s="51"/>
      <c r="I2" s="51"/>
      <c r="K2" s="51"/>
      <c r="M2" s="51"/>
      <c r="O2" s="51"/>
      <c r="P2" s="50" t="s">
        <v>126</v>
      </c>
      <c r="R2" s="49"/>
      <c r="S2" s="49"/>
      <c r="T2" s="49"/>
    </row>
    <row r="3" spans="1:20" x14ac:dyDescent="0.25">
      <c r="P3" s="52" t="s">
        <v>125</v>
      </c>
    </row>
    <row r="4" spans="1:20" s="48" customFormat="1" ht="15.75" x14ac:dyDescent="0.25">
      <c r="E4" s="51"/>
      <c r="G4" s="51"/>
      <c r="I4" s="51"/>
      <c r="K4" s="51"/>
      <c r="M4" s="51"/>
      <c r="O4" s="51"/>
      <c r="P4" s="50" t="s">
        <v>124</v>
      </c>
      <c r="R4" s="49"/>
      <c r="S4" s="49"/>
      <c r="T4" s="49"/>
    </row>
    <row r="6" spans="1:20" ht="15" customHeight="1" x14ac:dyDescent="0.25">
      <c r="A6" s="47" t="s">
        <v>123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20" ht="23.2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20" ht="18.75" customHeight="1" x14ac:dyDescent="0.25">
      <c r="A8" s="44" t="s">
        <v>122</v>
      </c>
      <c r="B8" s="43" t="s">
        <v>121</v>
      </c>
      <c r="C8" s="41" t="s">
        <v>120</v>
      </c>
      <c r="D8" s="45" t="s">
        <v>119</v>
      </c>
      <c r="E8" s="41"/>
      <c r="F8" s="45" t="s">
        <v>118</v>
      </c>
      <c r="G8" s="41"/>
      <c r="H8" s="45" t="s">
        <v>117</v>
      </c>
      <c r="I8" s="41"/>
      <c r="J8" s="45" t="s">
        <v>116</v>
      </c>
      <c r="K8" s="41"/>
      <c r="L8" s="45" t="s">
        <v>115</v>
      </c>
      <c r="M8" s="41"/>
      <c r="N8" s="45" t="s">
        <v>114</v>
      </c>
      <c r="O8" s="41" t="s">
        <v>113</v>
      </c>
      <c r="P8" s="41" t="s">
        <v>109</v>
      </c>
      <c r="Q8" s="41" t="s">
        <v>112</v>
      </c>
      <c r="R8" s="40" t="s">
        <v>111</v>
      </c>
      <c r="S8" s="40" t="s">
        <v>110</v>
      </c>
      <c r="T8" s="40" t="s">
        <v>109</v>
      </c>
    </row>
    <row r="9" spans="1:20" x14ac:dyDescent="0.25">
      <c r="A9" s="44"/>
      <c r="B9" s="43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1"/>
      <c r="Q9" s="41"/>
      <c r="R9" s="40"/>
      <c r="S9" s="40"/>
      <c r="T9" s="40"/>
    </row>
    <row r="10" spans="1:20" s="34" customFormat="1" x14ac:dyDescent="0.25">
      <c r="A10" s="39">
        <v>1</v>
      </c>
      <c r="B10" s="38">
        <v>2</v>
      </c>
      <c r="C10" s="36" t="s">
        <v>106</v>
      </c>
      <c r="D10" s="37"/>
      <c r="E10" s="36" t="s">
        <v>106</v>
      </c>
      <c r="F10" s="37"/>
      <c r="G10" s="36" t="s">
        <v>106</v>
      </c>
      <c r="H10" s="37"/>
      <c r="I10" s="36" t="s">
        <v>106</v>
      </c>
      <c r="J10" s="37"/>
      <c r="K10" s="36" t="s">
        <v>106</v>
      </c>
      <c r="L10" s="37">
        <v>4</v>
      </c>
      <c r="M10" s="36" t="s">
        <v>108</v>
      </c>
      <c r="N10" s="37">
        <v>4</v>
      </c>
      <c r="O10" s="36" t="s">
        <v>108</v>
      </c>
      <c r="P10" s="36" t="s">
        <v>106</v>
      </c>
      <c r="Q10" s="36" t="s">
        <v>107</v>
      </c>
      <c r="R10" s="35" t="s">
        <v>106</v>
      </c>
      <c r="S10" s="35" t="s">
        <v>106</v>
      </c>
      <c r="T10" s="35" t="s">
        <v>106</v>
      </c>
    </row>
    <row r="11" spans="1:20" ht="28.5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125928.9</v>
      </c>
      <c r="Q11" s="5">
        <f>SUM(Q12+Q17+Q22)</f>
        <v>125002.4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42.75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5" x14ac:dyDescent="0.25">
      <c r="A13" s="29" t="s">
        <v>101</v>
      </c>
      <c r="B13" s="28" t="s">
        <v>100</v>
      </c>
      <c r="C13" s="33" t="s">
        <v>99</v>
      </c>
      <c r="D13" s="27"/>
      <c r="E13" s="6">
        <f>SUM(C13+D13)</f>
        <v>0</v>
      </c>
      <c r="F13" s="27"/>
      <c r="G13" s="6">
        <f>SUM(E13:F13)</f>
        <v>0</v>
      </c>
      <c r="H13" s="27"/>
      <c r="I13" s="6">
        <f>SUM(G13:H13)</f>
        <v>0</v>
      </c>
      <c r="J13" s="27"/>
      <c r="K13" s="6">
        <f>SUM(I13:J13)</f>
        <v>0</v>
      </c>
      <c r="L13" s="25"/>
      <c r="M13" s="6">
        <f>SUM(K13:L13)</f>
        <v>0</v>
      </c>
      <c r="N13" s="25"/>
      <c r="O13" s="6">
        <f>SUM(M13:N13)</f>
        <v>0</v>
      </c>
      <c r="P13" s="28" t="s">
        <v>99</v>
      </c>
      <c r="Q13" s="28" t="s">
        <v>99</v>
      </c>
      <c r="R13" s="32" t="s">
        <v>99</v>
      </c>
      <c r="S13" s="32" t="s">
        <v>99</v>
      </c>
      <c r="T13" s="32" t="s">
        <v>99</v>
      </c>
    </row>
    <row r="14" spans="1:20" ht="45" x14ac:dyDescent="0.25">
      <c r="A14" s="29" t="s">
        <v>98</v>
      </c>
      <c r="B14" s="28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30">
        <f>P16</f>
        <v>0</v>
      </c>
      <c r="Q14" s="30">
        <f>Q16</f>
        <v>0</v>
      </c>
      <c r="R14" s="31">
        <f>R16</f>
        <v>0</v>
      </c>
      <c r="S14" s="31">
        <f>S16</f>
        <v>0</v>
      </c>
      <c r="T14" s="31">
        <f>T16</f>
        <v>0</v>
      </c>
    </row>
    <row r="15" spans="1:20" ht="45" x14ac:dyDescent="0.25">
      <c r="A15" s="29" t="s">
        <v>96</v>
      </c>
      <c r="B15" s="28" t="s">
        <v>95</v>
      </c>
      <c r="C15" s="7">
        <f>SUM(C16)</f>
        <v>0</v>
      </c>
      <c r="D15" s="27"/>
      <c r="E15" s="6">
        <f>SUM(C15+D15)</f>
        <v>0</v>
      </c>
      <c r="F15" s="27"/>
      <c r="G15" s="6">
        <f>SUM(E15:F15)</f>
        <v>0</v>
      </c>
      <c r="H15" s="27"/>
      <c r="I15" s="6">
        <f>SUM(G15:H15)</f>
        <v>0</v>
      </c>
      <c r="J15" s="27"/>
      <c r="K15" s="6">
        <f>SUM(I15:J15)</f>
        <v>0</v>
      </c>
      <c r="L15" s="25"/>
      <c r="M15" s="6">
        <f>SUM(K15:L15)</f>
        <v>0</v>
      </c>
      <c r="N15" s="25"/>
      <c r="O15" s="6">
        <f>SUM(M15:N15)</f>
        <v>0</v>
      </c>
      <c r="P15" s="30">
        <f>SUM(P16)</f>
        <v>0</v>
      </c>
      <c r="Q15" s="30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5" x14ac:dyDescent="0.25">
      <c r="A16" s="29" t="s">
        <v>94</v>
      </c>
      <c r="B16" s="28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30">
        <v>0</v>
      </c>
      <c r="Q16" s="30">
        <v>0</v>
      </c>
      <c r="R16" s="12">
        <v>0</v>
      </c>
      <c r="S16" s="12">
        <v>0</v>
      </c>
      <c r="T16" s="12">
        <v>0</v>
      </c>
    </row>
    <row r="17" spans="1:20" ht="28.5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21">
        <f>SUM(P18+P20)</f>
        <v>125928.9</v>
      </c>
      <c r="Q17" s="21">
        <f>SUM(Q18+Q20)</f>
        <v>125002.4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30" x14ac:dyDescent="0.25">
      <c r="A18" s="29" t="s">
        <v>90</v>
      </c>
      <c r="B18" s="28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300974.8</v>
      </c>
      <c r="Q18" s="13">
        <f>SUM(Q19)</f>
        <v>250931.3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30" x14ac:dyDescent="0.25">
      <c r="A19" s="29" t="s">
        <v>88</v>
      </c>
      <c r="B19" s="28" t="s">
        <v>87</v>
      </c>
      <c r="C19" s="7">
        <v>193716.5</v>
      </c>
      <c r="D19" s="27"/>
      <c r="E19" s="6">
        <f>SUM(C19+D19)</f>
        <v>193716.5</v>
      </c>
      <c r="F19" s="27"/>
      <c r="G19" s="6">
        <f>SUM(E19:F19)</f>
        <v>193716.5</v>
      </c>
      <c r="H19" s="26"/>
      <c r="I19" s="6">
        <f>SUM(G19:H19)</f>
        <v>193716.5</v>
      </c>
      <c r="J19" s="26"/>
      <c r="K19" s="6">
        <f>SUM(I19:J19)</f>
        <v>193716.5</v>
      </c>
      <c r="L19" s="25"/>
      <c r="M19" s="6">
        <f>SUM(K19:L19)</f>
        <v>193716.5</v>
      </c>
      <c r="N19" s="25"/>
      <c r="O19" s="6">
        <f>SUM(M19:N19)</f>
        <v>193716.5</v>
      </c>
      <c r="P19" s="13">
        <f>125045.9+125928.9+50000</f>
        <v>300974.8</v>
      </c>
      <c r="Q19" s="13">
        <f>125928.9+125002.4</f>
        <v>250931.3</v>
      </c>
      <c r="R19" s="12">
        <v>197224.6</v>
      </c>
      <c r="S19" s="12">
        <v>194893.6</v>
      </c>
      <c r="T19" s="12">
        <v>198967.1</v>
      </c>
    </row>
    <row r="20" spans="1:20" ht="30" x14ac:dyDescent="0.25">
      <c r="A20" s="29" t="s">
        <v>86</v>
      </c>
      <c r="B20" s="28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-175045.9</v>
      </c>
      <c r="Q20" s="13">
        <f>SUM(Q21)</f>
        <v>-125928.9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30" x14ac:dyDescent="0.25">
      <c r="A21" s="29" t="s">
        <v>84</v>
      </c>
      <c r="B21" s="28" t="s">
        <v>83</v>
      </c>
      <c r="C21" s="7">
        <v>-95751.5</v>
      </c>
      <c r="D21" s="27"/>
      <c r="E21" s="6">
        <f>SUM(C21+D21)</f>
        <v>-95751.5</v>
      </c>
      <c r="F21" s="27"/>
      <c r="G21" s="6">
        <f>SUM(E21:F21)</f>
        <v>-95751.5</v>
      </c>
      <c r="H21" s="26"/>
      <c r="I21" s="6">
        <f>SUM(G21:H21)</f>
        <v>-95751.5</v>
      </c>
      <c r="J21" s="26"/>
      <c r="K21" s="6">
        <f>SUM(I21:J21)</f>
        <v>-95751.5</v>
      </c>
      <c r="L21" s="25"/>
      <c r="M21" s="6">
        <f>SUM(K21:L21)</f>
        <v>-95751.5</v>
      </c>
      <c r="N21" s="25"/>
      <c r="O21" s="6">
        <f>SUM(M21:N21)</f>
        <v>-95751.5</v>
      </c>
      <c r="P21" s="13">
        <f>-[1]пр13!C17</f>
        <v>-175045.9</v>
      </c>
      <c r="Q21" s="13">
        <v>-125928.9</v>
      </c>
      <c r="R21" s="12">
        <v>-100782.8</v>
      </c>
      <c r="S21" s="12">
        <v>-96441.8</v>
      </c>
      <c r="T21" s="12">
        <v>-98451.8</v>
      </c>
    </row>
    <row r="22" spans="1:20" s="11" customFormat="1" ht="28.5" x14ac:dyDescent="0.25">
      <c r="A22" s="24" t="s">
        <v>82</v>
      </c>
      <c r="B22" s="23" t="s">
        <v>81</v>
      </c>
      <c r="C22" s="22">
        <f>C23+C25</f>
        <v>0</v>
      </c>
      <c r="D22" s="22">
        <f>D23+D25</f>
        <v>0</v>
      </c>
      <c r="E22" s="6">
        <f>SUM(C22+D22)</f>
        <v>0</v>
      </c>
      <c r="F22" s="22">
        <f>F23+F25</f>
        <v>0</v>
      </c>
      <c r="G22" s="6">
        <f>SUM(E22:F22)</f>
        <v>0</v>
      </c>
      <c r="H22" s="22">
        <f>H23+H25</f>
        <v>0</v>
      </c>
      <c r="I22" s="6">
        <f>SUM(G22:H22)</f>
        <v>0</v>
      </c>
      <c r="J22" s="22">
        <f>J23+J25</f>
        <v>0</v>
      </c>
      <c r="K22" s="6">
        <f>SUM(I22:J22)</f>
        <v>0</v>
      </c>
      <c r="L22" s="22">
        <f>L23+L25</f>
        <v>0</v>
      </c>
      <c r="M22" s="6">
        <f>SUM(K22:L22)</f>
        <v>0</v>
      </c>
      <c r="N22" s="22">
        <f>N23+N25</f>
        <v>0</v>
      </c>
      <c r="O22" s="6">
        <f>SUM(M22:N22)</f>
        <v>0</v>
      </c>
      <c r="P22" s="21">
        <f>P23+P25</f>
        <v>0</v>
      </c>
      <c r="Q22" s="21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30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30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/>
      <c r="Q24" s="13"/>
      <c r="R24" s="12"/>
      <c r="S24" s="12"/>
      <c r="T24" s="12"/>
    </row>
    <row r="25" spans="1:20" s="11" customFormat="1" ht="45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0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5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0</v>
      </c>
      <c r="Q26" s="13"/>
      <c r="R26" s="12"/>
      <c r="S26" s="12"/>
      <c r="T26" s="12"/>
    </row>
    <row r="27" spans="1:20" s="11" customFormat="1" ht="28.5" hidden="1" customHeight="1" x14ac:dyDescent="0.25">
      <c r="A27" s="24" t="s">
        <v>72</v>
      </c>
      <c r="B27" s="23" t="s">
        <v>71</v>
      </c>
      <c r="C27" s="22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21">
        <f>P28+P31+P34</f>
        <v>0</v>
      </c>
      <c r="Q27" s="21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28.5" x14ac:dyDescent="0.25">
      <c r="A46" s="24" t="s">
        <v>34</v>
      </c>
      <c r="B46" s="23" t="s">
        <v>33</v>
      </c>
      <c r="C46" s="22">
        <f>SUM(C47+C54)</f>
        <v>0</v>
      </c>
      <c r="D46" s="22">
        <f>SUM(D47+D54)</f>
        <v>0</v>
      </c>
      <c r="E46" s="6">
        <f>SUM(C46+D46)</f>
        <v>0</v>
      </c>
      <c r="F46" s="22">
        <f>SUM(F47+F54)</f>
        <v>0</v>
      </c>
      <c r="G46" s="6">
        <f>SUM(E46:F46)</f>
        <v>0</v>
      </c>
      <c r="H46" s="22">
        <f>SUM(H47+H54)</f>
        <v>0</v>
      </c>
      <c r="I46" s="6">
        <f>SUM(G46:H46)</f>
        <v>0</v>
      </c>
      <c r="J46" s="22">
        <f>SUM(J47+J54)</f>
        <v>0</v>
      </c>
      <c r="K46" s="6">
        <f>SUM(I46:J46)</f>
        <v>0</v>
      </c>
      <c r="L46" s="22">
        <f>SUM(L47+L54)</f>
        <v>0</v>
      </c>
      <c r="M46" s="6">
        <f>SUM(K46:L46)</f>
        <v>0</v>
      </c>
      <c r="N46" s="22">
        <f>SUM(N47+N54)</f>
        <v>0</v>
      </c>
      <c r="O46" s="6">
        <f>SUM(M46:N46)</f>
        <v>0</v>
      </c>
      <c r="P46" s="21">
        <f>SUM(P47+P54)</f>
        <v>9.3132257461547852E-10</v>
      </c>
      <c r="Q46" s="21">
        <f>SUM(Q47+Q54)</f>
        <v>9.3132257461547852E-10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-5104049.0999999996</v>
      </c>
      <c r="Q47" s="13">
        <f>Q51+Q48</f>
        <v>-4901737.3999999994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t="30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30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-5104049.0999999996</v>
      </c>
      <c r="Q51" s="13">
        <f>Q52</f>
        <v>-4901737.3999999994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-5104049.0999999996</v>
      </c>
      <c r="Q52" s="13">
        <f>Q53</f>
        <v>-4901737.3999999994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30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-4853074.3-250974.8</f>
        <v>-5104049.0999999996</v>
      </c>
      <c r="Q53" s="13">
        <f>-4650806.1-250931.3</f>
        <v>-4901737.3999999994</v>
      </c>
      <c r="R53" s="12">
        <v>-3701938.7</v>
      </c>
      <c r="S53" s="12">
        <v>-3726407.6</v>
      </c>
      <c r="T53" s="12">
        <v>-3757993.7</v>
      </c>
    </row>
    <row r="54" spans="1:20" s="11" customFormat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5104049.1000000006</v>
      </c>
      <c r="Q54" s="13">
        <f>Q55+Q58</f>
        <v>4901737.4000000004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5104049.1000000006</v>
      </c>
      <c r="Q55" s="13">
        <f>Q56</f>
        <v>4901737.4000000004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5104049.1000000006</v>
      </c>
      <c r="Q56" s="13">
        <f>Q57</f>
        <v>4901737.4000000004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30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>
        <f>4979003.2+125045.9</f>
        <v>5104049.1000000006</v>
      </c>
      <c r="Q57" s="13">
        <f>4775808.5+125928.9</f>
        <v>4901737.4000000004</v>
      </c>
      <c r="R57" s="12">
        <v>0</v>
      </c>
      <c r="S57" s="12">
        <v>0</v>
      </c>
      <c r="T57" s="12">
        <v>0</v>
      </c>
    </row>
    <row r="58" spans="1:20" s="11" customFormat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0</v>
      </c>
      <c r="Q58" s="13">
        <f>Q59-Q61</f>
        <v>0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0</v>
      </c>
      <c r="Q59" s="13">
        <f>SUM(Q60)</f>
        <v>0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30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/>
      <c r="Q60" s="13"/>
      <c r="R60" s="12">
        <v>3701938.7</v>
      </c>
      <c r="S60" s="12">
        <v>3726407.6</v>
      </c>
      <c r="T60" s="12">
        <v>3757993.7</v>
      </c>
    </row>
    <row r="61" spans="1:20" s="11" customFormat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30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125928.90000000093</v>
      </c>
      <c r="Q63" s="5">
        <f>Q11+Q46</f>
        <v>125002.40000000093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2020-12-21T03:38:42Z</dcterms:created>
  <dcterms:modified xsi:type="dcterms:W3CDTF">2020-12-21T03:39:09Z</dcterms:modified>
</cp:coreProperties>
</file>