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80" windowHeight="11640"/>
  </bookViews>
  <sheets>
    <sheet name="пр16" sheetId="2" r:id="rId1"/>
  </sheets>
  <calcPr calcId="152511"/>
</workbook>
</file>

<file path=xl/calcChain.xml><?xml version="1.0" encoding="utf-8"?>
<calcChain xmlns="http://schemas.openxmlformats.org/spreadsheetml/2006/main">
  <c r="Q19" i="2" l="1"/>
  <c r="Q60" i="2"/>
  <c r="P19" i="2"/>
  <c r="P60" i="2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P52" i="2"/>
  <c r="P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P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D17" i="2" l="1"/>
  <c r="D11" i="2" s="1"/>
  <c r="D63" i="2" s="1"/>
  <c r="L17" i="2"/>
  <c r="H58" i="2"/>
  <c r="H54" i="2" s="1"/>
  <c r="J58" i="2"/>
  <c r="J54" i="2" s="1"/>
  <c r="Q58" i="2"/>
  <c r="Q54" i="2" s="1"/>
  <c r="Q46" i="2" s="1"/>
  <c r="E20" i="2"/>
  <c r="G20" i="2" s="1"/>
  <c r="I20" i="2" s="1"/>
  <c r="K20" i="2" s="1"/>
  <c r="M20" i="2" s="1"/>
  <c r="O20" i="2" s="1"/>
  <c r="F22" i="2"/>
  <c r="N22" i="2"/>
  <c r="P34" i="2"/>
  <c r="P27" i="2" s="1"/>
  <c r="H17" i="2"/>
  <c r="H11" i="2" s="1"/>
  <c r="D22" i="2"/>
  <c r="L22" i="2"/>
  <c r="L11" i="2" s="1"/>
  <c r="G59" i="2"/>
  <c r="I59" i="2" s="1"/>
  <c r="K59" i="2" s="1"/>
  <c r="M59" i="2" s="1"/>
  <c r="O59" i="2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J46" i="2"/>
  <c r="E49" i="2"/>
  <c r="G49" i="2" s="1"/>
  <c r="I49" i="2" s="1"/>
  <c r="K49" i="2" s="1"/>
  <c r="M49" i="2" s="1"/>
  <c r="O49" i="2" s="1"/>
  <c r="C48" i="2"/>
  <c r="P54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P47" i="2"/>
  <c r="P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P17" i="2"/>
  <c r="P11" i="2" s="1"/>
  <c r="Q34" i="2"/>
  <c r="Q27" i="2" s="1"/>
  <c r="C22" i="2"/>
  <c r="C28" i="2"/>
  <c r="C31" i="2"/>
  <c r="E31" i="2" s="1"/>
  <c r="G31" i="2" s="1"/>
  <c r="I31" i="2" s="1"/>
  <c r="K31" i="2" s="1"/>
  <c r="M31" i="2" s="1"/>
  <c r="O31" i="2" s="1"/>
  <c r="C58" i="2"/>
  <c r="E17" i="2" l="1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Q63" i="2" s="1"/>
  <c r="P63" i="2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11" i="2" l="1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<sst xmlns="http://schemas.openxmlformats.org/spreadsheetml/2006/main" count="144" uniqueCount="128">
  <si>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</si>
  <si>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</si>
  <si>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</si>
  <si>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</si>
  <si>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</si>
  <si>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</si>
  <si>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</si>
  <si>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</si>
  <si>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</si>
  <si>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</si>
  <si>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</si>
  <si>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</si>
  <si>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</si>
  <si>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</si>
  <si>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</si>
  <si>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</si>
  <si>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</si>
  <si>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</si>
  <si>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</si>
  <si>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</si>
  <si>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</si>
  <si>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</si>
  <si>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</si>
  <si>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</si>
  <si>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</si>
  <si>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</si>
  <si>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</si>
  <si>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</si>
  <si>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</si>
  <si>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</si>
  <si>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</si>
  <si>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</si>
  <si>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</si>
  <si>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</si>
  <si>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</si>
  <si>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</si>
  <si>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</si>
  <si>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</si>
  <si>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</si>
  <si>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</si>
  <si>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</si>
  <si>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</si>
  <si>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</si>
  <si>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</si>
  <si>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</si>
  <si>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</si>
  <si>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</si>
  <si>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</si>
  <si>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</si>
  <si>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</si>
  <si>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</si>
  <si>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</si>
  <si>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</si>
  <si>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</si>
  <si>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</si>
  <si>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</si>
  <si>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</si>
  <si>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</si>
  <si>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</si>
  <si>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</si>
  <si>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</si>
  <si>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</si>
  <si>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</si>
  <si>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</si>
  <si>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</si>
  <si>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</si>
  <si>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</si>
  <si>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</si>
  <si>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</si>
  <si>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</si>
  <si>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</si>
  <si>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</si>
  <si>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</si>
  <si>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</si>
  <si>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</si>
  <si>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</si>
  <si>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</si>
  <si>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</si>
  <si>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</si>
  <si>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</si>
  <si>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</si>
  <si>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</si>
  <si>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</si>
  <si>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</si>
  <si>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</si>
  <si>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</si>
  <si>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</si>
  <si>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</si>
  <si>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</si>
  <si>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</si>
  <si>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</si>
  <si>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</si>
  <si>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</si>
  <si>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</si>
  <si>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</si>
  <si>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</si>
  <si>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</si>
  <si>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</si>
  <si>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</si>
  <si>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</si>
  <si>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</si>
  <si>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</si>
  <si>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</si>
  <si>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</si>
  <si>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</si>
  <si>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</si>
  <si>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</si>
  <si>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</si>
  <si>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</si>
  <si>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16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</si>
  <si>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</si>
  <si>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</si>
  <si>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</si>
  <si>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</si>
  <si>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</si>
  <si>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от "__ "______2017 № ____</t>
  </si>
  <si>
    <t>Источники внутреннего финансирования дефицита бюджета городского округа город Мегион на плановый период 2019 и 2020 годов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</si>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</sst>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topLeftCell="A58" workbookViewId="0">
      <selection activeCell="B63" sqref="B63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3" hidden="1" customWidth="1"/>
    <col min="19" max="19" width="11.85546875" style="33" hidden="1" customWidth="1"/>
    <col min="20" max="20" width="11.42578125" style="33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109</v>
      </c>
      <c r="R1" s="32"/>
      <c r="S1" s="32"/>
      <c r="T1" s="32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32"/>
      <c r="S2" s="32"/>
      <c r="T2" s="32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115</v>
      </c>
      <c r="R4" s="32"/>
      <c r="S4" s="32"/>
      <c r="T4" s="32"/>
    </row>
    <row r="6" spans="1:20" x14ac:dyDescent="0.25">
      <c r="A6" s="46" t="s">
        <v>116</v>
      </c>
      <c r="B6" s="46"/>
      <c r="C6" s="46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20" x14ac:dyDescent="0.25">
      <c r="A7" s="47"/>
      <c r="B7" s="47"/>
      <c r="C7" s="4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20" ht="15" customHeight="1" x14ac:dyDescent="0.25">
      <c r="A8" s="48" t="s">
        <v>2</v>
      </c>
      <c r="B8" s="49" t="s">
        <v>3</v>
      </c>
      <c r="C8" s="43" t="s">
        <v>4</v>
      </c>
      <c r="D8" s="44" t="s">
        <v>5</v>
      </c>
      <c r="E8" s="43"/>
      <c r="F8" s="44" t="s">
        <v>6</v>
      </c>
      <c r="G8" s="43"/>
      <c r="H8" s="44" t="s">
        <v>7</v>
      </c>
      <c r="I8" s="43"/>
      <c r="J8" s="44" t="s">
        <v>8</v>
      </c>
      <c r="K8" s="43"/>
      <c r="L8" s="44" t="s">
        <v>9</v>
      </c>
      <c r="M8" s="43"/>
      <c r="N8" s="44" t="s">
        <v>10</v>
      </c>
      <c r="O8" s="43" t="s">
        <v>11</v>
      </c>
      <c r="P8" s="43" t="s">
        <v>110</v>
      </c>
      <c r="Q8" s="43" t="s">
        <v>111</v>
      </c>
      <c r="R8" s="50" t="s">
        <v>111</v>
      </c>
      <c r="S8" s="50" t="s">
        <v>112</v>
      </c>
      <c r="T8" s="50" t="s">
        <v>113</v>
      </c>
    </row>
    <row r="9" spans="1:20" x14ac:dyDescent="0.25">
      <c r="A9" s="48"/>
      <c r="B9" s="49"/>
      <c r="C9" s="43"/>
      <c r="D9" s="45"/>
      <c r="E9" s="43"/>
      <c r="F9" s="45"/>
      <c r="G9" s="43"/>
      <c r="H9" s="45"/>
      <c r="I9" s="43"/>
      <c r="J9" s="45"/>
      <c r="K9" s="43"/>
      <c r="L9" s="45"/>
      <c r="M9" s="43"/>
      <c r="N9" s="45"/>
      <c r="O9" s="43"/>
      <c r="P9" s="43"/>
      <c r="Q9" s="43"/>
      <c r="R9" s="50"/>
      <c r="S9" s="50"/>
      <c r="T9" s="50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114</v>
      </c>
      <c r="R10" s="34" t="s">
        <v>12</v>
      </c>
      <c r="S10" s="34" t="s">
        <v>12</v>
      </c>
      <c r="T10" s="34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39">
        <f>SUM(P12+P17+P22)</f>
        <v>122444.20000000001</v>
      </c>
      <c r="Q11" s="39">
        <f>SUM(Q12+Q17+Q22)</f>
        <v>123880.7</v>
      </c>
      <c r="R11" s="35">
        <f>SUM(R12+R17+R22)</f>
        <v>96441.8</v>
      </c>
      <c r="S11" s="35">
        <f>SUM(S12+S17+S22)</f>
        <v>98451.8</v>
      </c>
      <c r="T11" s="35">
        <f>SUM(T12+T17+T22)</f>
        <v>100515.3</v>
      </c>
    </row>
    <row r="12" spans="1:20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39">
        <f>P14</f>
        <v>0</v>
      </c>
      <c r="Q12" s="39">
        <f>Q14</f>
        <v>0</v>
      </c>
      <c r="R12" s="35">
        <f>R14</f>
        <v>0</v>
      </c>
      <c r="S12" s="35">
        <f>S14</f>
        <v>0</v>
      </c>
      <c r="T12" s="35">
        <f>T14</f>
        <v>0</v>
      </c>
    </row>
    <row r="13" spans="1:20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36" t="s">
        <v>20</v>
      </c>
      <c r="S13" s="36" t="s">
        <v>20</v>
      </c>
      <c r="T13" s="36" t="s">
        <v>20</v>
      </c>
    </row>
    <row r="14" spans="1:20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0">
        <f>P16</f>
        <v>0</v>
      </c>
      <c r="Q14" s="40">
        <f>Q16</f>
        <v>0</v>
      </c>
      <c r="R14" s="37">
        <f>R16</f>
        <v>0</v>
      </c>
      <c r="S14" s="37">
        <f>S16</f>
        <v>0</v>
      </c>
      <c r="T14" s="37">
        <f>T16</f>
        <v>0</v>
      </c>
    </row>
    <row r="15" spans="1:20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0">
        <f>SUM(P16)</f>
        <v>0</v>
      </c>
      <c r="Q15" s="40">
        <f>SUM(Q16)</f>
        <v>0</v>
      </c>
      <c r="R15" s="38">
        <f>SUM(R16)</f>
        <v>0</v>
      </c>
      <c r="S15" s="38">
        <f>SUM(S16)</f>
        <v>0</v>
      </c>
      <c r="T15" s="38">
        <f>SUM(T16)</f>
        <v>0</v>
      </c>
    </row>
    <row r="16" spans="1:20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0">
        <v>0</v>
      </c>
      <c r="Q16" s="40">
        <v>0</v>
      </c>
      <c r="R16" s="38">
        <v>0</v>
      </c>
      <c r="S16" s="38">
        <v>0</v>
      </c>
      <c r="T16" s="38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39">
        <f>SUM(P18+P20)</f>
        <v>122444.20000000001</v>
      </c>
      <c r="Q17" s="39">
        <f>SUM(Q18+Q20)</f>
        <v>123880.7</v>
      </c>
      <c r="R17" s="35">
        <f>SUM(R18+R20)</f>
        <v>96441.8</v>
      </c>
      <c r="S17" s="35">
        <f>SUM(S18+S20)</f>
        <v>98451.8</v>
      </c>
      <c r="T17" s="35">
        <f>SUM(T18+T20)</f>
        <v>100515.3</v>
      </c>
    </row>
    <row r="18" spans="1:20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0">
        <f>SUM(P19)</f>
        <v>247987.20000000001</v>
      </c>
      <c r="Q18" s="40">
        <f>SUM(Q19)</f>
        <v>246324.9</v>
      </c>
      <c r="R18" s="38">
        <f>SUM(R19)</f>
        <v>197224.6</v>
      </c>
      <c r="S18" s="38">
        <f>SUM(S19)</f>
        <v>194893.6</v>
      </c>
      <c r="T18" s="38">
        <f>SUM(T19)</f>
        <v>198967.1</v>
      </c>
    </row>
    <row r="19" spans="1:20" ht="30" x14ac:dyDescent="0.25">
      <c r="A19" s="13" t="s">
        <v>31</v>
      </c>
      <c r="B19" s="14" t="s">
        <v>126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0">
        <f>125543+122444.2</f>
        <v>247987.20000000001</v>
      </c>
      <c r="Q19" s="40">
        <f>122444.2+123880.7</f>
        <v>246324.9</v>
      </c>
      <c r="R19" s="38">
        <v>197224.6</v>
      </c>
      <c r="S19" s="38">
        <v>194893.6</v>
      </c>
      <c r="T19" s="38">
        <v>198967.1</v>
      </c>
    </row>
    <row r="20" spans="1:20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0">
        <f>SUM(P21)</f>
        <v>-125543</v>
      </c>
      <c r="Q20" s="40">
        <f>SUM(Q21)</f>
        <v>-122444.2</v>
      </c>
      <c r="R20" s="38">
        <f>SUM(R21)</f>
        <v>-100782.8</v>
      </c>
      <c r="S20" s="38">
        <f>SUM(S21)</f>
        <v>-96441.8</v>
      </c>
      <c r="T20" s="38">
        <f>SUM(T21)</f>
        <v>-98451.8</v>
      </c>
    </row>
    <row r="21" spans="1:20" ht="30" x14ac:dyDescent="0.25">
      <c r="A21" s="13" t="s">
        <v>34</v>
      </c>
      <c r="B21" s="14" t="s">
        <v>127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0">
        <v>-125543</v>
      </c>
      <c r="Q21" s="40">
        <v>-122444.2</v>
      </c>
      <c r="R21" s="38">
        <v>-100782.8</v>
      </c>
      <c r="S21" s="38">
        <v>-96441.8</v>
      </c>
      <c r="T21" s="38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1">
        <f>P23+P25</f>
        <v>0</v>
      </c>
      <c r="Q22" s="41">
        <f>Q23+Q25</f>
        <v>0</v>
      </c>
      <c r="R22" s="35">
        <f>R23+R25</f>
        <v>0</v>
      </c>
      <c r="S22" s="35">
        <f>S23+S25</f>
        <v>0</v>
      </c>
      <c r="T22" s="35">
        <f>T23+T25</f>
        <v>0</v>
      </c>
    </row>
    <row r="23" spans="1:20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42">
        <f>P24</f>
        <v>0</v>
      </c>
      <c r="Q23" s="42">
        <f>Q24</f>
        <v>0</v>
      </c>
      <c r="R23" s="38">
        <f>R24</f>
        <v>0</v>
      </c>
      <c r="S23" s="38">
        <f>S24</f>
        <v>0</v>
      </c>
      <c r="T23" s="38">
        <f>T24</f>
        <v>0</v>
      </c>
    </row>
    <row r="24" spans="1:20" s="23" customFormat="1" ht="30" x14ac:dyDescent="0.25">
      <c r="A24" s="24" t="s">
        <v>39</v>
      </c>
      <c r="B24" s="25" t="s">
        <v>124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42"/>
      <c r="Q24" s="42"/>
      <c r="R24" s="38"/>
      <c r="S24" s="38"/>
      <c r="T24" s="38"/>
    </row>
    <row r="25" spans="1:20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42">
        <f>SUM(P26)</f>
        <v>0</v>
      </c>
      <c r="Q25" s="42">
        <f>SUM(Q26)</f>
        <v>0</v>
      </c>
      <c r="R25" s="38">
        <f>SUM(R26)</f>
        <v>0</v>
      </c>
      <c r="S25" s="38">
        <f>SUM(S26)</f>
        <v>0</v>
      </c>
      <c r="T25" s="38">
        <f>SUM(T26)</f>
        <v>0</v>
      </c>
    </row>
    <row r="26" spans="1:20" s="23" customFormat="1" ht="45" x14ac:dyDescent="0.25">
      <c r="A26" s="24" t="s">
        <v>42</v>
      </c>
      <c r="B26" s="25" t="s">
        <v>125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42">
        <v>0</v>
      </c>
      <c r="Q26" s="42"/>
      <c r="R26" s="38"/>
      <c r="S26" s="38"/>
      <c r="T26" s="38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1">
        <f>P28+P31+P34</f>
        <v>0</v>
      </c>
      <c r="Q27" s="41">
        <f>Q28+Q31+Q34</f>
        <v>0</v>
      </c>
      <c r="R27" s="35">
        <f>R28+R31+R34</f>
        <v>0</v>
      </c>
      <c r="S27" s="35">
        <f>S28+S31+S34</f>
        <v>0</v>
      </c>
      <c r="T27" s="35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42">
        <f t="shared" ref="P28:T29" si="30">P29</f>
        <v>0</v>
      </c>
      <c r="Q28" s="42">
        <f t="shared" si="30"/>
        <v>0</v>
      </c>
      <c r="R28" s="38">
        <f t="shared" si="30"/>
        <v>0</v>
      </c>
      <c r="S28" s="38">
        <f t="shared" si="30"/>
        <v>0</v>
      </c>
      <c r="T28" s="38">
        <f t="shared" si="3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42">
        <f t="shared" si="30"/>
        <v>0</v>
      </c>
      <c r="Q29" s="42">
        <f t="shared" si="30"/>
        <v>0</v>
      </c>
      <c r="R29" s="38">
        <f t="shared" si="30"/>
        <v>0</v>
      </c>
      <c r="S29" s="38">
        <f t="shared" si="30"/>
        <v>0</v>
      </c>
      <c r="T29" s="38">
        <f t="shared" si="3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42">
        <v>0</v>
      </c>
      <c r="Q30" s="42">
        <v>0</v>
      </c>
      <c r="R30" s="38">
        <v>0</v>
      </c>
      <c r="S30" s="38">
        <v>0</v>
      </c>
      <c r="T30" s="38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42">
        <f t="shared" ref="P31:T32" si="31">P32</f>
        <v>0</v>
      </c>
      <c r="Q31" s="42">
        <f t="shared" si="31"/>
        <v>0</v>
      </c>
      <c r="R31" s="38">
        <f t="shared" si="31"/>
        <v>0</v>
      </c>
      <c r="S31" s="38">
        <f t="shared" si="31"/>
        <v>0</v>
      </c>
      <c r="T31" s="38">
        <f t="shared" si="3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42">
        <f t="shared" si="31"/>
        <v>0</v>
      </c>
      <c r="Q32" s="42">
        <f t="shared" si="31"/>
        <v>0</v>
      </c>
      <c r="R32" s="38">
        <f t="shared" si="31"/>
        <v>0</v>
      </c>
      <c r="S32" s="38">
        <f t="shared" si="31"/>
        <v>0</v>
      </c>
      <c r="T32" s="38">
        <f t="shared" si="3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42">
        <v>0</v>
      </c>
      <c r="Q33" s="42">
        <v>0</v>
      </c>
      <c r="R33" s="38">
        <v>0</v>
      </c>
      <c r="S33" s="38">
        <v>0</v>
      </c>
      <c r="T33" s="38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42">
        <f>P35+P40</f>
        <v>0</v>
      </c>
      <c r="Q34" s="42">
        <f>Q35+Q40</f>
        <v>0</v>
      </c>
      <c r="R34" s="38">
        <f>R35+R40</f>
        <v>0</v>
      </c>
      <c r="S34" s="38">
        <f>S35+S40</f>
        <v>0</v>
      </c>
      <c r="T34" s="38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42">
        <f>P36+P38</f>
        <v>0</v>
      </c>
      <c r="Q35" s="42">
        <f>Q36+Q38</f>
        <v>0</v>
      </c>
      <c r="R35" s="38">
        <f>R36+R38</f>
        <v>0</v>
      </c>
      <c r="S35" s="38">
        <f>S36+S38</f>
        <v>0</v>
      </c>
      <c r="T35" s="38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42">
        <f>P37</f>
        <v>0</v>
      </c>
      <c r="Q36" s="42">
        <f>Q37</f>
        <v>0</v>
      </c>
      <c r="R36" s="38">
        <f>R37</f>
        <v>0</v>
      </c>
      <c r="S36" s="38">
        <f>S37</f>
        <v>0</v>
      </c>
      <c r="T36" s="38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42">
        <v>0</v>
      </c>
      <c r="Q37" s="42">
        <v>0</v>
      </c>
      <c r="R37" s="38">
        <v>0</v>
      </c>
      <c r="S37" s="38">
        <v>0</v>
      </c>
      <c r="T37" s="38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42">
        <f>P39</f>
        <v>0</v>
      </c>
      <c r="Q38" s="42">
        <f>Q39</f>
        <v>0</v>
      </c>
      <c r="R38" s="38">
        <f>R39</f>
        <v>0</v>
      </c>
      <c r="S38" s="38">
        <f>S39</f>
        <v>0</v>
      </c>
      <c r="T38" s="38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42">
        <v>0</v>
      </c>
      <c r="Q39" s="42">
        <v>0</v>
      </c>
      <c r="R39" s="38">
        <v>0</v>
      </c>
      <c r="S39" s="38">
        <v>0</v>
      </c>
      <c r="T39" s="38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42">
        <f t="shared" ref="P40:T41" si="32">P41</f>
        <v>0</v>
      </c>
      <c r="Q40" s="42">
        <f t="shared" si="32"/>
        <v>0</v>
      </c>
      <c r="R40" s="38">
        <f t="shared" si="32"/>
        <v>0</v>
      </c>
      <c r="S40" s="38">
        <f t="shared" si="32"/>
        <v>0</v>
      </c>
      <c r="T40" s="38">
        <f t="shared" si="3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42">
        <f t="shared" si="32"/>
        <v>0</v>
      </c>
      <c r="Q41" s="42">
        <f t="shared" si="32"/>
        <v>0</v>
      </c>
      <c r="R41" s="38">
        <f t="shared" si="32"/>
        <v>0</v>
      </c>
      <c r="S41" s="38">
        <f t="shared" si="32"/>
        <v>0</v>
      </c>
      <c r="T41" s="38">
        <f t="shared" si="3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42">
        <v>0</v>
      </c>
      <c r="Q42" s="42">
        <v>0</v>
      </c>
      <c r="R42" s="38">
        <v>0</v>
      </c>
      <c r="S42" s="38">
        <v>0</v>
      </c>
      <c r="T42" s="38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42">
        <v>0</v>
      </c>
      <c r="Q43" s="42">
        <v>0</v>
      </c>
      <c r="R43" s="38">
        <v>0</v>
      </c>
      <c r="S43" s="38">
        <v>0</v>
      </c>
      <c r="T43" s="38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42">
        <v>0</v>
      </c>
      <c r="Q44" s="42">
        <v>0</v>
      </c>
      <c r="R44" s="38">
        <v>0</v>
      </c>
      <c r="S44" s="38">
        <v>0</v>
      </c>
      <c r="T44" s="38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42">
        <v>0</v>
      </c>
      <c r="Q45" s="42">
        <v>0</v>
      </c>
      <c r="R45" s="38">
        <v>0</v>
      </c>
      <c r="S45" s="38">
        <v>0</v>
      </c>
      <c r="T45" s="38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1">
        <f>SUM(P47+P54)</f>
        <v>0</v>
      </c>
      <c r="Q46" s="41">
        <f>SUM(Q47+Q54)</f>
        <v>4.6566128730773926E-10</v>
      </c>
      <c r="R46" s="35">
        <f>SUM(R47+R54)</f>
        <v>0</v>
      </c>
      <c r="S46" s="35">
        <f>SUM(S47+S54)</f>
        <v>0</v>
      </c>
      <c r="T46" s="35">
        <f>SUM(T47+T54)</f>
        <v>0</v>
      </c>
    </row>
    <row r="47" spans="1:20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42">
        <f>P51+P48</f>
        <v>-3721390.5</v>
      </c>
      <c r="Q47" s="42">
        <f>Q51+Q48</f>
        <v>-3723285.3</v>
      </c>
      <c r="R47" s="38">
        <f>R51+R48</f>
        <v>-3701938.7</v>
      </c>
      <c r="S47" s="38">
        <f>S51+S48</f>
        <v>-3726407.6</v>
      </c>
      <c r="T47" s="38">
        <f>T51+T48</f>
        <v>-3757993.7</v>
      </c>
    </row>
    <row r="48" spans="1:20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42">
        <f t="shared" ref="P48:T49" si="42">P49</f>
        <v>0</v>
      </c>
      <c r="Q48" s="42">
        <f t="shared" si="42"/>
        <v>0</v>
      </c>
      <c r="R48" s="38">
        <f t="shared" si="42"/>
        <v>0</v>
      </c>
      <c r="S48" s="38">
        <f t="shared" si="42"/>
        <v>0</v>
      </c>
      <c r="T48" s="38">
        <f t="shared" si="42"/>
        <v>0</v>
      </c>
    </row>
    <row r="49" spans="1:20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42">
        <f t="shared" si="42"/>
        <v>0</v>
      </c>
      <c r="Q49" s="42">
        <f t="shared" si="42"/>
        <v>0</v>
      </c>
      <c r="R49" s="38">
        <f t="shared" si="42"/>
        <v>0</v>
      </c>
      <c r="S49" s="38">
        <f t="shared" si="42"/>
        <v>0</v>
      </c>
      <c r="T49" s="38">
        <f t="shared" si="42"/>
        <v>0</v>
      </c>
    </row>
    <row r="50" spans="1:20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42">
        <v>0</v>
      </c>
      <c r="Q50" s="42">
        <v>0</v>
      </c>
      <c r="R50" s="38">
        <v>0</v>
      </c>
      <c r="S50" s="38">
        <v>0</v>
      </c>
      <c r="T50" s="38">
        <v>0</v>
      </c>
    </row>
    <row r="51" spans="1:20" s="23" customFormat="1" x14ac:dyDescent="0.25">
      <c r="A51" s="24" t="s">
        <v>91</v>
      </c>
      <c r="B51" s="25" t="s">
        <v>117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42">
        <f t="shared" ref="P51:T52" si="44">P52</f>
        <v>-3721390.5</v>
      </c>
      <c r="Q51" s="42">
        <f t="shared" si="44"/>
        <v>-3723285.3</v>
      </c>
      <c r="R51" s="38">
        <f t="shared" si="44"/>
        <v>-3701938.7</v>
      </c>
      <c r="S51" s="38">
        <f t="shared" si="44"/>
        <v>-3726407.6</v>
      </c>
      <c r="T51" s="38">
        <f t="shared" si="44"/>
        <v>-3757993.7</v>
      </c>
    </row>
    <row r="52" spans="1:20" s="23" customFormat="1" x14ac:dyDescent="0.25">
      <c r="A52" s="24" t="s">
        <v>92</v>
      </c>
      <c r="B52" s="25" t="s">
        <v>118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42">
        <f t="shared" si="44"/>
        <v>-3721390.5</v>
      </c>
      <c r="Q52" s="42">
        <f t="shared" si="44"/>
        <v>-3723285.3</v>
      </c>
      <c r="R52" s="38">
        <f t="shared" si="44"/>
        <v>-3701938.7</v>
      </c>
      <c r="S52" s="38">
        <f t="shared" si="44"/>
        <v>-3726407.6</v>
      </c>
      <c r="T52" s="38">
        <f t="shared" si="44"/>
        <v>-3757993.7</v>
      </c>
    </row>
    <row r="53" spans="1:20" s="23" customFormat="1" ht="30" x14ac:dyDescent="0.25">
      <c r="A53" s="24" t="s">
        <v>93</v>
      </c>
      <c r="B53" s="25" t="s">
        <v>119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42">
        <v>-3721390.5</v>
      </c>
      <c r="Q53" s="42">
        <v>-3723285.3</v>
      </c>
      <c r="R53" s="38">
        <v>-3701938.7</v>
      </c>
      <c r="S53" s="38">
        <v>-3726407.6</v>
      </c>
      <c r="T53" s="38">
        <v>-3757993.7</v>
      </c>
    </row>
    <row r="54" spans="1:20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42">
        <f>P55+P58</f>
        <v>3721390.5</v>
      </c>
      <c r="Q54" s="42">
        <f>Q55+Q58</f>
        <v>3723285.3000000003</v>
      </c>
      <c r="R54" s="38">
        <f>R55+R58</f>
        <v>3701938.7</v>
      </c>
      <c r="S54" s="38">
        <f>S55+S58</f>
        <v>3726407.6</v>
      </c>
      <c r="T54" s="38">
        <f>T55+T58</f>
        <v>3757993.7</v>
      </c>
    </row>
    <row r="55" spans="1:20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42">
        <f t="shared" ref="P55:T56" si="46">P56</f>
        <v>0</v>
      </c>
      <c r="Q55" s="42">
        <f t="shared" si="46"/>
        <v>0</v>
      </c>
      <c r="R55" s="38">
        <f t="shared" si="46"/>
        <v>0</v>
      </c>
      <c r="S55" s="38">
        <f t="shared" si="46"/>
        <v>0</v>
      </c>
      <c r="T55" s="38">
        <f t="shared" si="46"/>
        <v>0</v>
      </c>
    </row>
    <row r="56" spans="1:20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42">
        <f t="shared" si="46"/>
        <v>0</v>
      </c>
      <c r="Q56" s="42">
        <f t="shared" si="46"/>
        <v>0</v>
      </c>
      <c r="R56" s="38">
        <f t="shared" si="46"/>
        <v>0</v>
      </c>
      <c r="S56" s="38">
        <f t="shared" si="46"/>
        <v>0</v>
      </c>
      <c r="T56" s="38">
        <f t="shared" si="46"/>
        <v>0</v>
      </c>
    </row>
    <row r="57" spans="1:20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42">
        <v>0</v>
      </c>
      <c r="Q57" s="42">
        <v>0</v>
      </c>
      <c r="R57" s="38">
        <v>0</v>
      </c>
      <c r="S57" s="38">
        <v>0</v>
      </c>
      <c r="T57" s="38">
        <v>0</v>
      </c>
    </row>
    <row r="58" spans="1:20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42">
        <f>SUM(P60+P62)</f>
        <v>3721390.5</v>
      </c>
      <c r="Q58" s="42">
        <f>Q59-Q61</f>
        <v>3723285.3000000003</v>
      </c>
      <c r="R58" s="38">
        <f>R59-R61</f>
        <v>3701938.7</v>
      </c>
      <c r="S58" s="38">
        <f>S59-S61</f>
        <v>3726407.6</v>
      </c>
      <c r="T58" s="38">
        <f>T59-T61</f>
        <v>3757993.7</v>
      </c>
    </row>
    <row r="59" spans="1:20" s="23" customFormat="1" x14ac:dyDescent="0.25">
      <c r="A59" s="24" t="s">
        <v>104</v>
      </c>
      <c r="B59" s="25" t="s">
        <v>120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42">
        <f>SUM(P60)</f>
        <v>3721390.5</v>
      </c>
      <c r="Q59" s="42">
        <f>SUM(Q60)</f>
        <v>3723285.3000000003</v>
      </c>
      <c r="R59" s="38">
        <f>SUM(R60)</f>
        <v>3701938.7</v>
      </c>
      <c r="S59" s="38">
        <f>SUM(S60)</f>
        <v>3726407.6</v>
      </c>
      <c r="T59" s="38">
        <f>SUM(T60)</f>
        <v>3757993.7</v>
      </c>
    </row>
    <row r="60" spans="1:20" s="23" customFormat="1" ht="30" x14ac:dyDescent="0.25">
      <c r="A60" s="24" t="s">
        <v>105</v>
      </c>
      <c r="B60" s="25" t="s">
        <v>121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42">
        <f>3595847.5+125543</f>
        <v>3721390.5</v>
      </c>
      <c r="Q60" s="42">
        <f>3600841.1+122444.2</f>
        <v>3723285.3000000003</v>
      </c>
      <c r="R60" s="38">
        <v>3701938.7</v>
      </c>
      <c r="S60" s="38">
        <v>3726407.6</v>
      </c>
      <c r="T60" s="38">
        <v>3757993.7</v>
      </c>
    </row>
    <row r="61" spans="1:20" s="23" customFormat="1" x14ac:dyDescent="0.25">
      <c r="A61" s="24" t="s">
        <v>102</v>
      </c>
      <c r="B61" s="25" t="s">
        <v>122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42">
        <f>SUM(P62)</f>
        <v>0</v>
      </c>
      <c r="Q61" s="42">
        <f>SUM(Q62)</f>
        <v>0</v>
      </c>
      <c r="R61" s="38">
        <f>SUM(R62)</f>
        <v>0</v>
      </c>
      <c r="S61" s="38">
        <f>SUM(S62)</f>
        <v>0</v>
      </c>
      <c r="T61" s="38">
        <f>SUM(T62)</f>
        <v>0</v>
      </c>
    </row>
    <row r="62" spans="1:20" s="23" customFormat="1" ht="30" x14ac:dyDescent="0.25">
      <c r="A62" s="24" t="s">
        <v>106</v>
      </c>
      <c r="B62" s="25" t="s">
        <v>123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42"/>
      <c r="Q62" s="42">
        <v>0</v>
      </c>
      <c r="R62" s="38">
        <v>0</v>
      </c>
      <c r="S62" s="38">
        <v>0</v>
      </c>
      <c r="T62" s="38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39">
        <f>P11+P46</f>
        <v>122444.20000000001</v>
      </c>
      <c r="Q63" s="39">
        <f>Q11+Q46</f>
        <v>123880.70000000046</v>
      </c>
      <c r="R63" s="35">
        <f>R11+R46</f>
        <v>96441.8</v>
      </c>
      <c r="S63" s="35">
        <f>S11+S46</f>
        <v>98451.8</v>
      </c>
      <c r="T63" s="35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</mergeCells>
  <pageMargins left="0.36" right="0.2" top="0.28999999999999998" bottom="0.16" header="0.16" footer="0.16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2017-11-16T05:01:24Z</dcterms:modified>
</cp:coreProperties>
</file>