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320"/>
  </bookViews>
  <sheets>
    <sheet name="Лист1" sheetId="1" r:id="rId1"/>
  </sheets>
  <definedNames>
    <definedName name="_xlnm.Print_Titles" localSheetId="0">Лист1!$5:$6</definedName>
    <definedName name="_xlnm.Print_Area" localSheetId="0">Лист1!$A$1:$I$398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8" i="1" l="1"/>
  <c r="G128" i="1"/>
  <c r="H128" i="1"/>
  <c r="I128" i="1"/>
  <c r="E128" i="1"/>
  <c r="E251" i="1"/>
  <c r="E250" i="1"/>
  <c r="E253" i="1"/>
  <c r="E252" i="1"/>
  <c r="F83" i="1" l="1"/>
  <c r="G384" i="1" l="1"/>
  <c r="H384" i="1"/>
  <c r="I384" i="1"/>
  <c r="F384" i="1"/>
  <c r="E384" i="1"/>
  <c r="I46" i="1" l="1"/>
  <c r="H46" i="1"/>
  <c r="G46" i="1"/>
  <c r="C269" i="1" l="1"/>
  <c r="H89" i="1" l="1"/>
  <c r="I89" i="1"/>
  <c r="G89" i="1"/>
  <c r="E89" i="1"/>
  <c r="E83" i="1" s="1"/>
  <c r="E394" i="1" l="1"/>
  <c r="I385" i="1" l="1"/>
  <c r="H385" i="1"/>
  <c r="G385" i="1"/>
  <c r="F385" i="1"/>
  <c r="E385" i="1"/>
  <c r="J391" i="1" l="1"/>
  <c r="J392" i="1" s="1"/>
  <c r="E400" i="1"/>
  <c r="F400" i="1"/>
  <c r="F403" i="1" s="1"/>
  <c r="G400" i="1"/>
  <c r="G403" i="1" s="1"/>
  <c r="H400" i="1" l="1"/>
  <c r="H403" i="1" s="1"/>
  <c r="I400" i="1"/>
  <c r="I403" i="1" s="1"/>
</calcChain>
</file>

<file path=xl/sharedStrings.xml><?xml version="1.0" encoding="utf-8"?>
<sst xmlns="http://schemas.openxmlformats.org/spreadsheetml/2006/main" count="999" uniqueCount="394">
  <si>
    <t>№ п/п</t>
  </si>
  <si>
    <t>1.</t>
  </si>
  <si>
    <t>ОБРАЗОВАНИЕ</t>
  </si>
  <si>
    <t>Тыс. рублей</t>
  </si>
  <si>
    <t>2.</t>
  </si>
  <si>
    <t>2.1.</t>
  </si>
  <si>
    <t>2.2.</t>
  </si>
  <si>
    <t>2.3.</t>
  </si>
  <si>
    <t>3.</t>
  </si>
  <si>
    <t>3.1.</t>
  </si>
  <si>
    <t>3.2.</t>
  </si>
  <si>
    <t>3.3.</t>
  </si>
  <si>
    <t>КУЛЬТУРА</t>
  </si>
  <si>
    <t>ФИЗИЧЕСКАЯ КУЛЬТУРА И СПОРТ</t>
  </si>
  <si>
    <t>НАЦИОНАЛЬНАЯ ЭКОНОМИКА</t>
  </si>
  <si>
    <t>Техническое сопровождение и эксплуатация, вывод из эксплуатации информационных систем и компонентов информационно-телекоммуникационной инфраструктуры</t>
  </si>
  <si>
    <t>2.4.</t>
  </si>
  <si>
    <t xml:space="preserve">Реализация дополнительных общеразвивающих программ </t>
  </si>
  <si>
    <t>2.5.</t>
  </si>
  <si>
    <t>МУНИЦИПАЛЬНЫЕ РАБОТЫ:</t>
  </si>
  <si>
    <t>МУНИЦИПАЛЬНЫЕ УСЛУГИ:</t>
  </si>
  <si>
    <t>3.4.</t>
  </si>
  <si>
    <t>3.5.</t>
  </si>
  <si>
    <t>3.6.</t>
  </si>
  <si>
    <t>3.7.</t>
  </si>
  <si>
    <t>3.8.</t>
  </si>
  <si>
    <t>3.9.</t>
  </si>
  <si>
    <t>Число обучающихся (человек)</t>
  </si>
  <si>
    <t>Реализация основных общеобразовательных программ начального общего образования</t>
  </si>
  <si>
    <t xml:space="preserve">Реализация основных общеобразовательных программ среднего общего образования </t>
  </si>
  <si>
    <t>Реализация основных общеобразовательных программ основного общего образования</t>
  </si>
  <si>
    <t>Количество человек (человек)</t>
  </si>
  <si>
    <t>Количество человеко-часов (Человеко-час)</t>
  </si>
  <si>
    <t>Количество мероприятий (единица)</t>
  </si>
  <si>
    <t>Количество заявок (штука)</t>
  </si>
  <si>
    <t>2.6.</t>
  </si>
  <si>
    <t>2.7.</t>
  </si>
  <si>
    <t>2.8.</t>
  </si>
  <si>
    <t>2.10.</t>
  </si>
  <si>
    <t>2.11.</t>
  </si>
  <si>
    <t>2.14.</t>
  </si>
  <si>
    <t>2.15.</t>
  </si>
  <si>
    <t>2.16.</t>
  </si>
  <si>
    <t xml:space="preserve">к пояснительной записке </t>
  </si>
  <si>
    <t>Приложение 5</t>
  </si>
  <si>
    <t>Число воспитанников (человек)</t>
  </si>
  <si>
    <t>Объем субсидий муниципальным  бюджетным и автономным учреждениям на финансовое обеспечение муниципальных заданий на оказание муниципальных услуг (выполнение работ)</t>
  </si>
  <si>
    <t>2.12.</t>
  </si>
  <si>
    <t>2.13.</t>
  </si>
  <si>
    <t>2.17.</t>
  </si>
  <si>
    <t>2.19.</t>
  </si>
  <si>
    <t xml:space="preserve">Реализация основных общеобразовательных программ дошкольного образования </t>
  </si>
  <si>
    <t xml:space="preserve">Присмотр и уход </t>
  </si>
  <si>
    <t>Организация отдыха детей и молодежи (в сфере культура)</t>
  </si>
  <si>
    <t>Организация мероприятий в сфере молодежной политики, направленных на формирование системы развития талантливой и инициативной молодежи, создание условий для самореализации подростков и молодежи, развитие творческого, профессионального, интеллектуального потенциалов подростков и молодежи</t>
  </si>
  <si>
    <t>СРЕДСТВА МАССОВОЙ ИНФОРМАЦИИ</t>
  </si>
  <si>
    <t>Осуществление издательской деятельности</t>
  </si>
  <si>
    <t>Производство и выпуск сетевого издания (содержание порталов в информационно-коммуниуационной сети Интернет)</t>
  </si>
  <si>
    <t>кол-во телепередач, ч.</t>
  </si>
  <si>
    <t>2024 год</t>
  </si>
  <si>
    <t>Создание и развитие информационных систем и компонентов информационно-телекоммуникационной инфраструктуры</t>
  </si>
  <si>
    <t>Показ кинофильмов (бесплатно)</t>
  </si>
  <si>
    <t>Показ кинофильмов (платно)</t>
  </si>
  <si>
    <t>Организация и проведение мероприятий</t>
  </si>
  <si>
    <t>Показ(организация показа) концертных программ (стационарно, бесплатно)</t>
  </si>
  <si>
    <t>Показ(организация показа) концертных программ (стационар, платно)</t>
  </si>
  <si>
    <t>Показ(организация показа) концертных программ (на выезде, бесплатно)</t>
  </si>
  <si>
    <t xml:space="preserve">Показ (организация показа) спектаклей (театральных постановок) (стационар, бесплатно) </t>
  </si>
  <si>
    <t xml:space="preserve">Показ (организация показа) спектаклей (театральных постановок) (стационар, платно) </t>
  </si>
  <si>
    <t>Библиотченое,библиографическое и информационное обслуживание пользователей библиотек(в стационаре)</t>
  </si>
  <si>
    <t>Библиотченое,библиографическое и информационное обслуживание пользователей библиотек(удаленно через интернет)</t>
  </si>
  <si>
    <t>Библиотченое,библиографическое и информационное обслуживание пользователей библиотек(вне стационара)</t>
  </si>
  <si>
    <t>Публичный показ музейных предметов, музейных коллекций (в стационаре платно )</t>
  </si>
  <si>
    <t>Публичный показ музейных предметов, музейных коллекций (вне стационара, платно)</t>
  </si>
  <si>
    <t>Публичный показ музейных предметов, музейных коллекций (в стационара, бесплатно)</t>
  </si>
  <si>
    <t>Публичный показ музейных предметов, музейных коллекций (вне стационара, бесплатно)</t>
  </si>
  <si>
    <t>человек</t>
  </si>
  <si>
    <t>единиц</t>
  </si>
  <si>
    <t>Библиографическая обработка документов и создание каталогов</t>
  </si>
  <si>
    <t>Формирование, учет, изучение, обеспечение сохранения и безопасности музейных предметов, музейных коллекций</t>
  </si>
  <si>
    <t>Создание экспозиций (выставок) музеев, организация выездных выставок</t>
  </si>
  <si>
    <t>Производство и распространение телепрограмм</t>
  </si>
  <si>
    <t>Спортивная подготовка по олимпийским видам спорта, Прыжки на батуте(Этап начальной подготовки)</t>
  </si>
  <si>
    <t>Спортивная подготовка по олимпийским видам спорта, Бокс (Этап начальной подготовки)</t>
  </si>
  <si>
    <t>Спортивная подготовка по олимпийским видам спорта, Бокс (тренировочный этап, этап спортивной специализации)</t>
  </si>
  <si>
    <t>-</t>
  </si>
  <si>
    <t>Организация и проведение официальных спортивных мероприятий (межрегиональные)</t>
  </si>
  <si>
    <t>Организация и проведение официальных спортивных мероприятий (муниципальные)</t>
  </si>
  <si>
    <t>Организация и проведение официальных физкультурных (физкультурно-оздоровительных) мероприятий (муниципальные)</t>
  </si>
  <si>
    <t>Организация мероприятий по подготовке спортивных сборных команд</t>
  </si>
  <si>
    <t>Организация и проведение физкультурных и спортивных мероприятий в рамках ВФСК "ГТО"</t>
  </si>
  <si>
    <t>Проведение тестирования выполнения нормативов испытания (тестов) комплекса ГТО</t>
  </si>
  <si>
    <t>Человеко-час</t>
  </si>
  <si>
    <t>Человеко-день</t>
  </si>
  <si>
    <t>Реализация дополнительных общеобразовательных предпрофессиональных программ в области искусств (Фортепиано)</t>
  </si>
  <si>
    <t>Реализация дополнительных предпрофессиональных программ в области искусства (хореографическое творчество)</t>
  </si>
  <si>
    <t>Реализация дополнительных предпрофессиональных программ в области искусства (народные инструменты)</t>
  </si>
  <si>
    <t>Реализация дополнительных предпрофессиональных программ в области искусства (струнные инструменты)</t>
  </si>
  <si>
    <t>Реализация дополнительных предпрофессиональных программ в области искусства (духовые и ударныве инструменты)</t>
  </si>
  <si>
    <t>Реализация дополнительных предпрофессиональных программ в области искусства (инструменты эстрадного оркестра)</t>
  </si>
  <si>
    <t xml:space="preserve">Реализация дополнительных общеобразовательных предпреофеесональных программ  в области искусств </t>
  </si>
  <si>
    <t>2.18.</t>
  </si>
  <si>
    <t>2.20.</t>
  </si>
  <si>
    <t>2.21.</t>
  </si>
  <si>
    <t>2.22.</t>
  </si>
  <si>
    <t>2025 год</t>
  </si>
  <si>
    <t>Спортивная подготовка по олимпийским видам спорта, Тяжелая атлетика (тренировочный этап, этап спортивной специализации)</t>
  </si>
  <si>
    <t>Спортивная подготовка по неолимпийским видам спорта, Пауэрлифтинг (этап начальной подготовки)</t>
  </si>
  <si>
    <t>Спортивная подготовка по неолимпийским видам спорта, Полиатлон (этап начальной подготовки)</t>
  </si>
  <si>
    <t>Спортивная подготовка по неолимпийским видам спорта, Киокусинкай (тренировочный этап, этап спортивной специализации)</t>
  </si>
  <si>
    <t>Спортивная подготовка по неолимпийским видам спорта, Спортивная акробатика (этап совершенствования спортивного мастерства)</t>
  </si>
  <si>
    <t>Спортивная подготовка по неолимпийским видам спорта, Полиатлон (этап совершенствования спортивного мастерства)</t>
  </si>
  <si>
    <t>Спортивная подготовка по олимпийским видам спорта, Фигурное катание (этап начальной подготовки)</t>
  </si>
  <si>
    <t>Спортивная подготовка по олимпийским видам спорта, Хоккей (этап начальной подготовки)</t>
  </si>
  <si>
    <t>Спортивная подготовка по олимпийским видам спорта, Конный спорт (этап начальной подготовки)</t>
  </si>
  <si>
    <t>Спортивная подготовка по олимпийским видам спорта, Конный спорт (тренировочный этап)</t>
  </si>
  <si>
    <t>Спортивная подготовка по неолимпийским видам спорта, Мотоциклетный спорт (этап совешенствования спортивного мастерства)</t>
  </si>
  <si>
    <t>Обеспечение участия лиц, проходящих спортивную подготовку, в спортивных соревнованиях  (региональные)</t>
  </si>
  <si>
    <t>Обеспечение участия спортивных сборных команд в официальных спортивных мероприятиях (региональные)</t>
  </si>
  <si>
    <t>2.23.</t>
  </si>
  <si>
    <t>2.24.</t>
  </si>
  <si>
    <t>2.25.</t>
  </si>
  <si>
    <t>3.10.</t>
  </si>
  <si>
    <t>3.11.</t>
  </si>
  <si>
    <t>Организация отдыха детей и молодежи (детские сады, школы)</t>
  </si>
  <si>
    <t xml:space="preserve">Количество человек (человек) </t>
  </si>
  <si>
    <t>количество мероприятий (штука)</t>
  </si>
  <si>
    <t>Сведения о планируемых на 2024 год и на плановый период 2025 и 2026 годов объемах оказания муниципальных услуг (работ) муниципальными бюджетными и автономными учреждениями городского округа Мегион Ханты-Мансийского автономного округа-Югры, а также о планируемых объемах субсидий на их финансовое обеспечение в сравнении с ожидаемым исполнением за 2023 год (оценка текущего финансового года) и отчетом за 2022 год (отчетный финансовый год)</t>
  </si>
  <si>
    <t>Организация отдыха детей и молодежи (в сфере молодежной политики)</t>
  </si>
  <si>
    <t>Количество мероприятий (единиц)</t>
  </si>
  <si>
    <t>Количество кружков и секций, клубов, любительских объединений (единиц)</t>
  </si>
  <si>
    <t xml:space="preserve">Организация досуга детей,подростков и молодежи </t>
  </si>
  <si>
    <t>Организация мероприятий в сфере молодежной политики,направленных на вовлечение молодежи в инновационную,предпринимательскую,добровольческую деятельность,а также на развитие гражданской активности молодежи и формирование здорового образа жизни</t>
  </si>
  <si>
    <t>Организация мероприятий в сфере молодежной политики, направленных на гражданское и патриотическое воспитание молодежи, воспитание толерантности в молодежной среде, формирование правовых, культурных и нравственных ценностей среди молодежи</t>
  </si>
  <si>
    <t>2026 год</t>
  </si>
  <si>
    <t>контроль</t>
  </si>
  <si>
    <t>2.5</t>
  </si>
  <si>
    <t>2.7</t>
  </si>
  <si>
    <t>кол-во мероприятий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</si>
  <si>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</si>
  <si>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</si>
  <si>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</si>
  <si>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</si>
  <si>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</si>
  <si>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</si>
  <si>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</si>
  <si>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</si>
  <si>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</si>
  <si>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</si>
  <si>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</si>
  <si>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</si>
  <si>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</si>
  <si>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</si>
  <si>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</si>
  <si>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</si>
  <si>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</si>
  <si>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</si>
  <si>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</si>
  <si>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</si>
  <si>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</si>
  <si>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</si>
  <si>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</si>
  <si>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</si>
  <si>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</si>
  <si>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</si>
  <si>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</si>
  <si>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</si>
  <si>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</si>
  <si>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</si>
  <si>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</si>
  <si>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</si>
  <si>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</si>
  <si>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</si>
  <si>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</si>
  <si>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</si>
  <si>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</si>
  <si>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</si>
  <si>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</si>
  <si>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</si>
  <si>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2.50</t>
  </si>
  <si>
    <t>2.51</t>
  </si>
  <si>
    <t>2.52</t>
  </si>
  <si>
    <t>2.53</t>
  </si>
  <si>
    <t>2.54</t>
  </si>
  <si>
    <t>2.55</t>
  </si>
  <si>
    <t>2.56</t>
  </si>
  <si>
    <t>2.57</t>
  </si>
  <si>
    <t>2.58</t>
  </si>
  <si>
    <t>2.59</t>
  </si>
  <si>
    <t>2.60</t>
  </si>
  <si>
    <t>2.61</t>
  </si>
  <si>
    <t>2.62</t>
  </si>
  <si>
    <t>2.63</t>
  </si>
  <si>
    <t>Спортивная подготовка по олимпийским видам спорта, Фигурное катание (Учебно-тренировочный этап (этап спортивной специализации)</t>
  </si>
  <si>
    <t>2.67</t>
  </si>
  <si>
    <t>Спортивная подготовка по олимпийским видам спорта, Хоккей (Учебно-тренировочный этап (этап спортивной специализации))</t>
  </si>
  <si>
    <t>2.64</t>
  </si>
  <si>
    <t>2.65</t>
  </si>
  <si>
    <t>2.66</t>
  </si>
  <si>
    <t>Спортивная подготовка по неолимпийским видам спорта, Мотоциклетный спорт (этап начальной подготовки)</t>
  </si>
  <si>
    <t>2.68</t>
  </si>
  <si>
    <t>Спортивная подготовка по неолимпийским видам спорта, Мотоциклетный спорт (Учебно-тренировочный этап (этап спортивной специализации))</t>
  </si>
  <si>
    <t>2.69</t>
  </si>
  <si>
    <t>2.70</t>
  </si>
  <si>
    <t>2.71</t>
  </si>
  <si>
    <t>2.72</t>
  </si>
  <si>
    <t>2.73</t>
  </si>
  <si>
    <t>2.74</t>
  </si>
  <si>
    <t>2.75</t>
  </si>
  <si>
    <t>2.76</t>
  </si>
  <si>
    <t>2.77</t>
  </si>
  <si>
    <t>2.78</t>
  </si>
  <si>
    <t>2.79</t>
  </si>
  <si>
    <t>2.80</t>
  </si>
  <si>
    <t>2.81</t>
  </si>
  <si>
    <t>2.82</t>
  </si>
  <si>
    <t>2.83</t>
  </si>
  <si>
    <t>2.84</t>
  </si>
  <si>
    <t>2.85</t>
  </si>
  <si>
    <t>2.86</t>
  </si>
  <si>
    <t>2.87</t>
  </si>
  <si>
    <t>2.88</t>
  </si>
  <si>
    <t>2.89</t>
  </si>
  <si>
    <t>2.90</t>
  </si>
  <si>
    <t>2.91</t>
  </si>
  <si>
    <t>2.92</t>
  </si>
  <si>
    <t>2.93</t>
  </si>
  <si>
    <t>2.94</t>
  </si>
  <si>
    <t>2.95</t>
  </si>
  <si>
    <t>2.96</t>
  </si>
  <si>
    <t>2.97</t>
  </si>
  <si>
    <t>2.98</t>
  </si>
  <si>
    <t>2.99</t>
  </si>
  <si>
    <t>2.100</t>
  </si>
  <si>
    <t>2.101</t>
  </si>
  <si>
    <t>2.102</t>
  </si>
  <si>
    <t>2.103</t>
  </si>
  <si>
    <t>2.104</t>
  </si>
  <si>
    <t>2.105</t>
  </si>
  <si>
    <t>2.106</t>
  </si>
  <si>
    <t>2.107</t>
  </si>
  <si>
    <t>2.108</t>
  </si>
  <si>
    <t>2.109</t>
  </si>
  <si>
    <t>Реализация дополнительных общеразвивающих программ</t>
  </si>
  <si>
    <t>количество мероприятий</t>
  </si>
  <si>
    <t>3.13</t>
  </si>
  <si>
    <t>3.14</t>
  </si>
  <si>
    <t>количество посещений</t>
  </si>
  <si>
    <t>3.15</t>
  </si>
  <si>
    <t>шт</t>
  </si>
  <si>
    <t>количество занимающихся</t>
  </si>
  <si>
    <t>Организация и обеспечение подготовки спортивного резерва</t>
  </si>
  <si>
    <t>2.3</t>
  </si>
  <si>
    <t>2.4</t>
  </si>
  <si>
    <t xml:space="preserve">Организация досуга детей, подростков и молодежи (в сфере физической культуры и спорта) </t>
  </si>
  <si>
    <t>2.8</t>
  </si>
  <si>
    <t>2.9</t>
  </si>
  <si>
    <t>3.0.</t>
  </si>
  <si>
    <t>3.12</t>
  </si>
  <si>
    <t>3.16</t>
  </si>
  <si>
    <t xml:space="preserve">Спортивная подготовка по олимпийским видам спорта, Плавание (этап начальной подготовки) </t>
  </si>
  <si>
    <t xml:space="preserve">Спортивная подготовка по олимпийским видам спорта, Каратэ (этап начальной подготовки) </t>
  </si>
  <si>
    <t xml:space="preserve">Спортивная подготовка по олимпийским видам спорта, Дзюдо (этап начальной подготовки) </t>
  </si>
  <si>
    <t xml:space="preserve">Спортивная подготовка по олимпийским видам спорта, Тяжелая атлетика (этап начальной подготовки) </t>
  </si>
  <si>
    <t xml:space="preserve">Спортивная подготовка по олимпийским видам спорта, Баскетбол (этап начальной подготовки) </t>
  </si>
  <si>
    <t xml:space="preserve">Спортивная подготовка по олимпийским видам спорта, Футбол (этап начальной подготовки) </t>
  </si>
  <si>
    <t xml:space="preserve">Спортивная подготовка по олимпийским видам спорта, Лыжные гонки (тренировочный этап, этап спортивной специализации) </t>
  </si>
  <si>
    <t xml:space="preserve">Спортивная подготовка по олимпийским видам спорта, Прыжки на батуте(тренировочный этап, этап спортивной специализации) </t>
  </si>
  <si>
    <t xml:space="preserve">Спортивная подготовка по олимпийским видам спорта, Плавание (тренировчный этап, этап спортивной специализации)) </t>
  </si>
  <si>
    <t xml:space="preserve">Спортивная подготовка по олимпийским видам спорта, Каратэ (тренировочный этап, этап сротивной специализации) </t>
  </si>
  <si>
    <t xml:space="preserve">Спортивная подготовка по олимпийским видам спорта, Дзюдо (тренировочный этап, этап спортивной специализации) </t>
  </si>
  <si>
    <t xml:space="preserve">Спортивная подготовка по олимпийским видам спорта, Баскетбол (тренировочный этап, этап спортивной специализации) </t>
  </si>
  <si>
    <t xml:space="preserve">Спортивная подготовка по олимпийским видам спорта, Футбол (тренировочный этап, этап спортивной специализации) </t>
  </si>
  <si>
    <t xml:space="preserve">Спортивная подготовка по олимпийским видам спорта, Прыжки на батуте(этап совершенствования спортивного мастерства) </t>
  </si>
  <si>
    <t xml:space="preserve">Спортивная подготовка по олимпийским видам спорта, Бокс (этап совершенствования спортивного мастерства) </t>
  </si>
  <si>
    <t xml:space="preserve">Спортивная подготовка по неолимпийским видам спорта, Самбо (этап начальной подготовки) </t>
  </si>
  <si>
    <t xml:space="preserve">Спортивная подготовка по неолимпийским видам спорта, Спортивная акробатика (этап начальной подготовки) </t>
  </si>
  <si>
    <t xml:space="preserve">Спортивная подготовка по неолимпийским видам спорта, Армреслинг (этап начальной подготовки) </t>
  </si>
  <si>
    <t xml:space="preserve">Спортивная подготовка по неолимпийским видам спорта, Рукопашный бой (этап начальной подготовки) </t>
  </si>
  <si>
    <t xml:space="preserve">Спортивная подготовка по неолимпийским видам спорта, Киокусинкай (этап начальной подготовки) </t>
  </si>
  <si>
    <t xml:space="preserve">Спортивная подготовка по неолимпийским видам спорта, Полиатлон (тренировочный этап, этап спортивной специализации) </t>
  </si>
  <si>
    <t xml:space="preserve">Спортивная подготовка по неолимпийским видам спорта, Спортивная акробатика (тренировочный этап, этап спортивной специализации) </t>
  </si>
  <si>
    <t xml:space="preserve">Спортивная подготовка по неолимпийским видам спорта, Пауэрлифтинг (тренировочный этап, этап спортивной специализации)) </t>
  </si>
  <si>
    <t xml:space="preserve">Спортивная подготовка по неолимпийским видам спорта, Армреслинг (тренировочный этап, этап спортивной специализации) </t>
  </si>
  <si>
    <t xml:space="preserve">Спортивная подготовка по неолимпийским видам спорта, Рукопашный бой (тренировочный этап, этап спортивной специализации) </t>
  </si>
  <si>
    <t xml:space="preserve">Спортивная подготовка по неолимпийским видам спорта, Пауэрлифтинг (этап совершенствования спортивного мастерства) </t>
  </si>
  <si>
    <t xml:space="preserve">Спортивная подготовка по спорту лиц с интеллектуальными нарушениями, Лыжные гонки (этап начальной подготовки) </t>
  </si>
  <si>
    <t xml:space="preserve">Спортивная подготовка по спорту лиц с интеллектуальными нарушениями, Плавание (этап начальной подготовки) </t>
  </si>
  <si>
    <t xml:space="preserve">Спортивная подготовка по спорту лиц с интеллектуальными нарушениями, Пауэрлифтинг-троеборье (этап начальной подготовки) </t>
  </si>
  <si>
    <t xml:space="preserve">Спортивная подготовка по спорту лиц с интеллектуальными нарушениями, Легкая атлетика (этап начальной подготовки) </t>
  </si>
  <si>
    <t xml:space="preserve">Спортивная подготовка по спорту лиц с интеллектуальными нарушениями, Пауэрлифтинг-троеборье (тренировочный этап, этап спортивной специализации)) </t>
  </si>
  <si>
    <t xml:space="preserve">Организация мероприятий по подготовке спортивных сборных команд </t>
  </si>
  <si>
    <t xml:space="preserve">Реализация дополнительных образовательных программ спортивной подготовки по олимпийским видам спорта  (учебно-тренировочный этап) прыжки на батуте </t>
  </si>
  <si>
    <t xml:space="preserve">Реализация дополнительных образовательных программ спортивной подготовки по олимпийским видам спорта  (учебно-тренировочный этап) бокс </t>
  </si>
  <si>
    <t>Реализация дополнительных образовательных программ спортивной подготовки по олимпийским видам спорта  (учебно-тренировочный этап) плавание</t>
  </si>
  <si>
    <t xml:space="preserve">Реализация дополнительных образовательных программ спортивной подготовки по неолимпийским видам спорта  (этап  начальной подготовки) спортивная акробатика </t>
  </si>
  <si>
    <t xml:space="preserve">Реализация дополнительных образовательных программ спортивной подготовки по неолимпийским видам спорта  (этап  начальной подготовки) пауэрлифтинг </t>
  </si>
  <si>
    <t xml:space="preserve">Реализация дополнительных образовательных программ спортивной подготовки по неолимпийским видам спорта  (этап  начальной подготовки) киокусинкай </t>
  </si>
  <si>
    <t xml:space="preserve">Реализация дополнительных образовательных программ спортивной подготовки по неолимпийским видам спорта  (этап  начальной подготовки) каратэ </t>
  </si>
  <si>
    <t xml:space="preserve">Реализация дополнительных образовательных программ спортивной подготовки по неолимпийским видам спорта  (этап  начальной подготовки) армреслинг </t>
  </si>
  <si>
    <t xml:space="preserve">Реализация дополнительных образовательных программ спортивной подготовки по неолимпийским видам спорта  (учебно-тренировочный этап) спортивная акробатика </t>
  </si>
  <si>
    <t xml:space="preserve">Реализация дополнительных образовательных программ спортивной подготовки по неолимпийским видам спорта  (учебно-тренировочный этап) рукопашный бой </t>
  </si>
  <si>
    <t xml:space="preserve">Реализация дополнительных образовательных программ спортивной подготовки по неолимпийским видам спорта  (учебно-тренировочный этап) киокусинкай </t>
  </si>
  <si>
    <t xml:space="preserve">Реализация дополнительных образовательных программ спортивной подготовки по неолимпийским видам спорта  (учебно-тренировочный этап) армрестлинг </t>
  </si>
  <si>
    <t xml:space="preserve">Реализация дополнительных образовательных программ спортивной подготовки по неолимпийским видам спорта  (этап спортивного совершенствования) спортивная акробатика </t>
  </si>
  <si>
    <t xml:space="preserve">Реализация дополнительных образовательных программ спортивной подготовки по адаптивным видам спорта  (этап начальной подготовки) Спорт лиц с интелектуальными нарушениями </t>
  </si>
  <si>
    <t>Реализация дополнительных образовательных программ спортивной подготовки по адаптивным видам спорта  (учебно-тренировочный этап) Спорт лиц с интелектуальными нарушениями</t>
  </si>
  <si>
    <t xml:space="preserve">Реализация дополнительных образовательных программ спортивной подготовки по адаптивным видам спорта  (этап начальной подготовки) Спорт лиц с поражением ОДА </t>
  </si>
  <si>
    <t xml:space="preserve">Реализация дополнительных образовательных программ спортивной подготовки по олимпийским видам спорта (тренировочный этап мастерства) прыжки на батуте </t>
  </si>
  <si>
    <t>Реализация дополнительных образовательных программ спортивной подготовки по олимпийским видам спорта (тренировочный этап) бокс</t>
  </si>
  <si>
    <t xml:space="preserve">Реализация дополнительных образовательных программ спортивной подготовки по олимпийским видам спорта (тренировочный этап) плавание </t>
  </si>
  <si>
    <t xml:space="preserve">Реализация дополнительных образовательных программ спортивной подготовки по олимпийским видам спорта (тренировочный этап) каратэ </t>
  </si>
  <si>
    <t xml:space="preserve">Реализация дополнительных образовательных программ спортивной подготовки по олимпийским видам спорта (тренировочный этап) дзюдо </t>
  </si>
  <si>
    <t xml:space="preserve">Реализация дополнительных образовательных программ спортивной подготовки по олимпийским видам спорта (тренировочный этап) тяжелая атлетика </t>
  </si>
  <si>
    <t xml:space="preserve">Реализация дополнительных образовательных программ спортивной подготовки по олимпийским видам спорта (тренировочный этап)баскетбол </t>
  </si>
  <si>
    <t xml:space="preserve">Реализация дополнительных образовательных программ спортивной подготовки по олимпийским видам спорта (этап совершенствования спортивного мастерства) прыжки на батуте </t>
  </si>
  <si>
    <t xml:space="preserve">Реализация дополнительных образовательных программ спортивной подготовки по олимпийским видам спорта (этап совершенствования спортивного мастерства) футбол </t>
  </si>
  <si>
    <t xml:space="preserve">Реализация дополнительных образовательных программ  спортивной подготовки по неолимпийским видам спорта (тренировочный этап) спортивная акробатика </t>
  </si>
  <si>
    <t xml:space="preserve">Реализация дополнительных образовательных программ  спортивной подготовки по неолимпийским видам спорта (тренировочный этап) армреслинг </t>
  </si>
  <si>
    <t xml:space="preserve">Реализация дополнительных образовательных программ  спортивной подготовки по неолимпийским видам спорта (тренировочный этап) рукопашный бой </t>
  </si>
  <si>
    <t xml:space="preserve">Реализация дополнительных образовательных программ спортивной подготовки по неолимпийским видам спорта (этап совершенствования спортивного мастерства) спортивная акробатика </t>
  </si>
  <si>
    <t xml:space="preserve">Реализация дополнительных образовательных программ спортивной подготовки по неолимпийским видам спорта (этап совершенствования спортивного мастерства) пауэрлифтинг </t>
  </si>
  <si>
    <t xml:space="preserve">Обеспечение участия лиц, проходящих спортивную подготовку, в спортивных соревнованиях (межрегиональные) </t>
  </si>
  <si>
    <t xml:space="preserve">Обеспечение участия лиц, проходящих спортивную подготовку, в спортивных соревнованиях (всероссийские) </t>
  </si>
  <si>
    <t xml:space="preserve">Обеспечение участия лиц,проходящих спортивную подготовку, в спортивных соревнованиях (межмуниципальные) </t>
  </si>
  <si>
    <t xml:space="preserve">Организация и обеспечение подготовки спортивного резерва </t>
  </si>
  <si>
    <t xml:space="preserve">Организация и проведение спортивно-оздоровительной работы по развитию физической культуры и спорта среди различных групп населения </t>
  </si>
  <si>
    <t xml:space="preserve">Организация и проведение официальных спортивных мероприятий (муниципальные) </t>
  </si>
  <si>
    <t xml:space="preserve">Организация и проведение физической реабилитации для инвалида (инвалида - ребенка, людей с ОВЗ, в том числе с участием членов их семей и /или сопровождающих) </t>
  </si>
  <si>
    <t>Реализация дополнительных образовательных программ спортивной подготовки по адаптивным видам спорта  (учебно-тренировочный этап) Спорт лиц с поражением ОДА</t>
  </si>
  <si>
    <t xml:space="preserve">РзПр КЦСР </t>
  </si>
  <si>
    <t>Наименование муниципальной услуги/работы</t>
  </si>
  <si>
    <t>Наименование показателя, единицы измерения</t>
  </si>
  <si>
    <t xml:space="preserve">Отчет за 2022 год </t>
  </si>
  <si>
    <t>Оценка (ожидаемое исполнение) 2023 год</t>
  </si>
  <si>
    <t>Проект</t>
  </si>
  <si>
    <t>тыс.рублей</t>
  </si>
  <si>
    <t>Количество человеко-часов</t>
  </si>
  <si>
    <t>Количество человеко-дней</t>
  </si>
  <si>
    <t>0410 1200200590</t>
  </si>
  <si>
    <t>0707 2420100590</t>
  </si>
  <si>
    <t>Количество печатных страниц, шт.</t>
  </si>
  <si>
    <t>Размещение информации ,Мб</t>
  </si>
  <si>
    <t>0709 2510820010</t>
  </si>
  <si>
    <t>0709 2510820050</t>
  </si>
  <si>
    <t>0702 2510200590</t>
  </si>
  <si>
    <t>0702 2510284303</t>
  </si>
  <si>
    <t>0701 2510200590</t>
  </si>
  <si>
    <t>0701 2510284301</t>
  </si>
  <si>
    <t>Реализация дополнительных образовательных программ спортивной подготовки по неолимпийским видам спорта  (этап  начальной подготовки) рукопашный бой</t>
  </si>
  <si>
    <t>0707 2430100590</t>
  </si>
  <si>
    <t>0703 0630100590</t>
  </si>
  <si>
    <t>0801 0630100590</t>
  </si>
  <si>
    <t>Организация деятельности клубных формирований и формирований самодеятельного народного творчества</t>
  </si>
  <si>
    <t>Организация досуга детей, подростков и молодежи     Культурно-досуговые, спортивно-массовые мероприятия</t>
  </si>
  <si>
    <t>08 01 0630100590</t>
  </si>
  <si>
    <t>(человек)</t>
  </si>
  <si>
    <t xml:space="preserve">Реализация дополнительных образовательных программ  спортивной подготовки по неолимпийским видам спорта (тренировочный этап) киокусинкай </t>
  </si>
  <si>
    <t xml:space="preserve">Реализация дополнительных образовательных программ спортивной подготовки по неолимпийским видам спорта  (учебно-тренировочный этап) пауэрлифтинг </t>
  </si>
  <si>
    <t xml:space="preserve">Спортивная подготовка по спорту лиц с поражением ОДА, Настольный тенис (тренировочный этап) </t>
  </si>
  <si>
    <t xml:space="preserve">Спортивная подготовка по спорту лиц с поражением ОДА, Пауэрлифтинг (этап начальной подготовки) </t>
  </si>
  <si>
    <t xml:space="preserve">Спортивная подготовка по спорту лиц с поражением ОДА, Плавание (этап начальной подготовки) </t>
  </si>
  <si>
    <t xml:space="preserve">Спортивная подготовка по спорту глухих , Дзюдо (этап начальной подготовки) </t>
  </si>
  <si>
    <t xml:space="preserve">Спортивная подготовка по спорту глухих , Настольный теннис (тренировочный этап) </t>
  </si>
  <si>
    <t xml:space="preserve">Спортивная подготовка по спорту глухих , Легкая атлетика (этап начальной подготовки) </t>
  </si>
  <si>
    <t xml:space="preserve">Спортивная подготовка по спорту лиц с интеллектуальными нарушениями, Настольный теннис (тренировочный этап, этап спортивной специализации) </t>
  </si>
  <si>
    <t xml:space="preserve">Спортивная подготовка по спорту лиц с интеллектуальными нарушениями, Легкая атлетика (тренировочный этап, этап спортивной специализации) </t>
  </si>
  <si>
    <t xml:space="preserve">Спортивная подготовка по неолимпийским видам спорта, Армреслинг (этап совершенствования спортивного мастерства) </t>
  </si>
  <si>
    <t>Организация отдыха детей и молодежи (в сфере физическая культура)</t>
  </si>
  <si>
    <t>1101 0910500590</t>
  </si>
  <si>
    <t>0707 2030120010</t>
  </si>
  <si>
    <t>0709 2030120010</t>
  </si>
  <si>
    <t>1101 910500590</t>
  </si>
  <si>
    <t>количество детей</t>
  </si>
  <si>
    <t xml:space="preserve">Спортивная подготовка по олимпийским видам спорта, Лыжные гонки  этап начальной одготовки) </t>
  </si>
  <si>
    <t>Спортивная подготовка по спорту лиц с поражением ОДА, Легкая атлетика (тренировочный этап, этап спортивной специализации)</t>
  </si>
  <si>
    <t>1101  0910500590</t>
  </si>
  <si>
    <t xml:space="preserve">число лиц, прошедших спортивную подготовку на этапе спортивной подготовке </t>
  </si>
  <si>
    <t xml:space="preserve">Реализация дополнительных образовательных программ спортивной подготовки по олимпийским видам спорта  (этап  начальной подготовки) прыжки на батуте </t>
  </si>
  <si>
    <t xml:space="preserve">Реализация дополнительных образовательных программ спортивной подготовки по олимпийским видам спорта  (этап  начальной подготовки) бокс </t>
  </si>
  <si>
    <t xml:space="preserve">Реализация дополнительных образовательных программ спортивной подготовки по олимпийским видам спорта  (этап  начальной подготовки) тяжелая атлетика </t>
  </si>
  <si>
    <t xml:space="preserve">Реализация дополнительных образовательных программ спортивной подготовки по олимпийским видам спорта  (этап  начальной подготовки) баскетбол </t>
  </si>
  <si>
    <t xml:space="preserve">Реализация дополнительных образовательных программ спортивной подготовки по олимпийским видам спорта  (этап  начальной подготовки) футбол </t>
  </si>
  <si>
    <t>Спортивная подготовка по спорту лиц с поражением ОДА, Пауэрлифтинг (тренировочный этап, этап спортивной специализации)</t>
  </si>
  <si>
    <t>Реализация дополнительных образовательных программ спортивной подготовки по неолимпийским видам спорта  (этап  начальной подготовки) самбо</t>
  </si>
  <si>
    <t xml:space="preserve">Спортивная подготовка по спорту лиц с поражением ОДА, Легкая атлетика (этап начальной подготовки) </t>
  </si>
  <si>
    <t xml:space="preserve">Спортивная подготовка по спорту лиц с поражением ОДА, Лыжные гонки (этап начальной подготовки) </t>
  </si>
  <si>
    <t xml:space="preserve">Реализация дополнительных образовательных программ спортивной подготовки по олимпийским видам спорта (этап спортивного совершенствования) футбол </t>
  </si>
  <si>
    <t>Реализация дополнительных образовательных программ спортивной подготовки по олимпийским видам спорта (тренировочный этап) футбол</t>
  </si>
  <si>
    <t xml:space="preserve">Реализация дополнительных образовательных программ спортивной подготовки по олимпийским видам спорта (этап совершенствования спортивного мастерства) бокс </t>
  </si>
  <si>
    <t>Реализация дополнительных образовательных программ  спортивной подготовки по неолимпийским видам спорта (тренировочный этап) пауэлифтинг</t>
  </si>
  <si>
    <t>3.12.</t>
  </si>
  <si>
    <t>1103 09105500590</t>
  </si>
  <si>
    <t>1202. 0800100590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</si>
</sst>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#,##0_ ;\-#,##0\ "/>
    <numFmt numFmtId="167" formatCode="0.0"/>
    <numFmt numFmtId="168" formatCode="_-* #,##0_-;\-* #,##0_-;_-* &quot;-&quot;??_-;_-@_-"/>
    <numFmt numFmtId="169" formatCode="_-* #,##0.0\ _₽_-;\-* #,##0.0\ _₽_-;_-* &quot;-&quot;?\ _₽_-;_-@_-"/>
    <numFmt numFmtId="170" formatCode="_-* #,##0.00\ _₽_-;\-* #,##0.00\ _₽_-;_-* &quot;-&quot;??\ _₽_-;_-@_-"/>
    <numFmt numFmtId="171" formatCode="#,##0.0_ ;\-#,##0.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2">
    <xf numFmtId="0" fontId="0" fillId="0" borderId="0"/>
    <xf numFmtId="43" fontId="10" fillId="0" borderId="0" applyFont="0" applyFill="0" applyBorder="0" applyAlignment="0" applyProtection="0"/>
    <xf numFmtId="0" fontId="3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284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6" fontId="4" fillId="0" borderId="1" xfId="1" applyNumberFormat="1" applyFont="1" applyFill="1" applyBorder="1" applyAlignment="1">
      <alignment horizontal="center" vertical="center" wrapText="1"/>
    </xf>
    <xf numFmtId="166" fontId="4" fillId="0" borderId="1" xfId="1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" fontId="4" fillId="0" borderId="1" xfId="4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wrapText="1"/>
    </xf>
    <xf numFmtId="164" fontId="6" fillId="0" borderId="1" xfId="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167" fontId="16" fillId="0" borderId="0" xfId="0" applyNumberFormat="1" applyFont="1" applyFill="1" applyAlignment="1">
      <alignment horizontal="center" vertical="center"/>
    </xf>
    <xf numFmtId="167" fontId="14" fillId="0" borderId="0" xfId="0" applyNumberFormat="1" applyFont="1" applyFill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Alignment="1">
      <alignment wrapText="1"/>
    </xf>
    <xf numFmtId="164" fontId="4" fillId="0" borderId="0" xfId="0" applyNumberFormat="1" applyFont="1" applyFill="1"/>
    <xf numFmtId="164" fontId="11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167" fontId="12" fillId="0" borderId="0" xfId="0" applyNumberFormat="1" applyFont="1" applyFill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169" fontId="4" fillId="0" borderId="0" xfId="0" applyNumberFormat="1" applyFont="1" applyFill="1"/>
    <xf numFmtId="0" fontId="4" fillId="0" borderId="1" xfId="0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8" fontId="4" fillId="0" borderId="1" xfId="1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6" fontId="4" fillId="3" borderId="1" xfId="1" applyNumberFormat="1" applyFont="1" applyFill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 vertical="center" wrapText="1"/>
    </xf>
    <xf numFmtId="166" fontId="4" fillId="3" borderId="1" xfId="1" applyNumberFormat="1" applyFont="1" applyFill="1" applyBorder="1" applyAlignment="1">
      <alignment horizontal="center" vertical="center"/>
    </xf>
    <xf numFmtId="168" fontId="4" fillId="3" borderId="1" xfId="4" applyNumberFormat="1" applyFont="1" applyFill="1" applyBorder="1" applyAlignment="1">
      <alignment horizontal="center" vertical="center" wrapText="1"/>
    </xf>
    <xf numFmtId="1" fontId="4" fillId="3" borderId="1" xfId="4" applyNumberFormat="1" applyFont="1" applyFill="1" applyBorder="1" applyAlignment="1">
      <alignment horizontal="center" vertical="center" wrapText="1"/>
    </xf>
    <xf numFmtId="1" fontId="4" fillId="3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3" fontId="4" fillId="3" borderId="1" xfId="1" applyFont="1" applyFill="1" applyBorder="1" applyAlignment="1">
      <alignment horizontal="center" vertical="center"/>
    </xf>
    <xf numFmtId="166" fontId="4" fillId="3" borderId="6" xfId="1" applyNumberFormat="1" applyFont="1" applyFill="1" applyBorder="1" applyAlignment="1">
      <alignment horizontal="center" vertical="center"/>
    </xf>
    <xf numFmtId="168" fontId="4" fillId="0" borderId="0" xfId="1" applyNumberFormat="1" applyFont="1" applyFill="1" applyAlignment="1">
      <alignment vertical="center" wrapText="1"/>
    </xf>
    <xf numFmtId="168" fontId="4" fillId="3" borderId="1" xfId="1" applyNumberFormat="1" applyFont="1" applyFill="1" applyBorder="1" applyAlignment="1">
      <alignment horizontal="center" vertical="center"/>
    </xf>
    <xf numFmtId="170" fontId="4" fillId="0" borderId="0" xfId="0" applyNumberFormat="1" applyFont="1" applyFill="1" applyAlignment="1">
      <alignment wrapText="1"/>
    </xf>
    <xf numFmtId="165" fontId="4" fillId="0" borderId="0" xfId="1" applyNumberFormat="1" applyFont="1" applyFill="1" applyAlignment="1">
      <alignment wrapText="1"/>
    </xf>
    <xf numFmtId="44" fontId="4" fillId="0" borderId="0" xfId="11" applyFont="1" applyFill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0" borderId="1" xfId="3" applyNumberFormat="1" applyFont="1" applyFill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11" fillId="3" borderId="13" xfId="0" applyNumberFormat="1" applyFont="1" applyFill="1" applyBorder="1" applyAlignment="1">
      <alignment horizontal="center" vertical="center" wrapText="1"/>
    </xf>
    <xf numFmtId="164" fontId="11" fillId="3" borderId="8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wrapText="1"/>
    </xf>
    <xf numFmtId="164" fontId="4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3" fontId="4" fillId="0" borderId="14" xfId="0" applyNumberFormat="1" applyFont="1" applyFill="1" applyBorder="1" applyAlignment="1">
      <alignment horizontal="center" vertical="center" wrapText="1"/>
    </xf>
    <xf numFmtId="3" fontId="4" fillId="0" borderId="15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wrapText="1"/>
    </xf>
    <xf numFmtId="3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/>
    </xf>
    <xf numFmtId="168" fontId="4" fillId="3" borderId="1" xfId="1" applyNumberFormat="1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/>
    </xf>
    <xf numFmtId="164" fontId="11" fillId="0" borderId="8" xfId="0" applyNumberFormat="1" applyFont="1" applyFill="1" applyBorder="1" applyAlignment="1">
      <alignment horizontal="center" vertical="center" wrapText="1"/>
    </xf>
    <xf numFmtId="164" fontId="11" fillId="0" borderId="10" xfId="0" applyNumberFormat="1" applyFont="1" applyFill="1" applyBorder="1" applyAlignment="1">
      <alignment horizontal="center" vertical="center" wrapText="1"/>
    </xf>
    <xf numFmtId="164" fontId="4" fillId="3" borderId="10" xfId="0" applyNumberFormat="1" applyFont="1" applyFill="1" applyBorder="1" applyAlignment="1">
      <alignment horizontal="center" vertical="center" wrapText="1"/>
    </xf>
    <xf numFmtId="164" fontId="4" fillId="3" borderId="19" xfId="0" applyNumberFormat="1" applyFont="1" applyFill="1" applyBorder="1" applyAlignment="1">
      <alignment horizontal="center" vertical="center" wrapText="1"/>
    </xf>
    <xf numFmtId="164" fontId="4" fillId="3" borderId="8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164" fontId="4" fillId="0" borderId="2" xfId="3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26" xfId="3" applyNumberFormat="1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/>
    </xf>
    <xf numFmtId="164" fontId="11" fillId="3" borderId="27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7" fontId="16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center" vertical="center"/>
    </xf>
    <xf numFmtId="164" fontId="17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67" fontId="14" fillId="0" borderId="0" xfId="0" applyNumberFormat="1" applyFont="1" applyFill="1" applyBorder="1" applyAlignment="1">
      <alignment horizontal="center" vertical="center"/>
    </xf>
    <xf numFmtId="164" fontId="4" fillId="3" borderId="0" xfId="0" applyNumberFormat="1" applyFont="1" applyFill="1" applyBorder="1" applyAlignment="1">
      <alignment horizontal="center" vertical="center" wrapText="1"/>
    </xf>
    <xf numFmtId="164" fontId="11" fillId="3" borderId="0" xfId="0" applyNumberFormat="1" applyFont="1" applyFill="1" applyBorder="1" applyAlignment="1">
      <alignment horizontal="center" vertical="center" wrapText="1"/>
    </xf>
    <xf numFmtId="164" fontId="4" fillId="3" borderId="0" xfId="0" applyNumberFormat="1" applyFont="1" applyFill="1" applyBorder="1" applyAlignment="1">
      <alignment horizontal="center" vertical="center"/>
    </xf>
    <xf numFmtId="44" fontId="4" fillId="0" borderId="0" xfId="11" applyFont="1" applyFill="1" applyBorder="1" applyAlignment="1">
      <alignment horizontal="center" vertical="center"/>
    </xf>
    <xf numFmtId="164" fontId="18" fillId="0" borderId="2" xfId="0" applyNumberFormat="1" applyFont="1" applyFill="1" applyBorder="1" applyAlignment="1">
      <alignment horizontal="center" vertical="center" wrapText="1"/>
    </xf>
    <xf numFmtId="164" fontId="18" fillId="0" borderId="0" xfId="0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/>
    </xf>
    <xf numFmtId="3" fontId="4" fillId="0" borderId="2" xfId="3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 wrapText="1"/>
    </xf>
    <xf numFmtId="3" fontId="17" fillId="0" borderId="1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3" fontId="11" fillId="0" borderId="8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3" fontId="11" fillId="3" borderId="8" xfId="0" applyNumberFormat="1" applyFont="1" applyFill="1" applyBorder="1" applyAlignment="1">
      <alignment horizontal="center" vertical="center" wrapText="1"/>
    </xf>
    <xf numFmtId="3" fontId="11" fillId="3" borderId="22" xfId="0" applyNumberFormat="1" applyFont="1" applyFill="1" applyBorder="1" applyAlignment="1">
      <alignment horizontal="center" vertical="center" wrapText="1"/>
    </xf>
    <xf numFmtId="3" fontId="11" fillId="3" borderId="13" xfId="0" applyNumberFormat="1" applyFont="1" applyFill="1" applyBorder="1" applyAlignment="1">
      <alignment horizontal="center" vertical="center" wrapText="1"/>
    </xf>
    <xf numFmtId="3" fontId="11" fillId="3" borderId="27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/>
    </xf>
    <xf numFmtId="3" fontId="4" fillId="3" borderId="10" xfId="0" applyNumberFormat="1" applyFont="1" applyFill="1" applyBorder="1" applyAlignment="1">
      <alignment horizontal="center" vertical="center" wrapText="1"/>
    </xf>
    <xf numFmtId="3" fontId="11" fillId="3" borderId="12" xfId="0" applyNumberFormat="1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>
      <alignment horizontal="center" vertical="center" wrapText="1"/>
    </xf>
    <xf numFmtId="171" fontId="4" fillId="0" borderId="1" xfId="0" applyNumberFormat="1" applyFont="1" applyFill="1" applyBorder="1" applyAlignment="1">
      <alignment horizontal="center" vertical="center" wrapText="1"/>
    </xf>
    <xf numFmtId="168" fontId="4" fillId="0" borderId="1" xfId="1" applyNumberFormat="1" applyFont="1" applyFill="1" applyBorder="1" applyAlignment="1">
      <alignment horizontal="center" vertical="center"/>
    </xf>
    <xf numFmtId="166" fontId="4" fillId="0" borderId="1" xfId="1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4" fillId="0" borderId="1" xfId="0" applyFont="1" applyFill="1" applyBorder="1"/>
    <xf numFmtId="43" fontId="4" fillId="0" borderId="1" xfId="1" applyFont="1" applyFill="1" applyBorder="1" applyAlignment="1"/>
    <xf numFmtId="171" fontId="4" fillId="0" borderId="1" xfId="1" applyNumberFormat="1" applyFont="1" applyFill="1" applyBorder="1" applyAlignment="1">
      <alignment horizontal="center" vertical="center" wrapText="1"/>
    </xf>
    <xf numFmtId="171" fontId="4" fillId="0" borderId="1" xfId="1" applyNumberFormat="1" applyFont="1" applyFill="1" applyBorder="1" applyAlignment="1">
      <alignment horizontal="center" wrapText="1"/>
    </xf>
    <xf numFmtId="0" fontId="11" fillId="3" borderId="6" xfId="3" applyFont="1" applyFill="1" applyBorder="1" applyAlignment="1">
      <alignment horizontal="left" vertical="center" wrapText="1"/>
    </xf>
    <xf numFmtId="0" fontId="11" fillId="3" borderId="5" xfId="3" applyFont="1" applyFill="1" applyBorder="1" applyAlignment="1">
      <alignment horizontal="left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16" fontId="4" fillId="0" borderId="6" xfId="0" applyNumberFormat="1" applyFont="1" applyBorder="1" applyAlignment="1">
      <alignment horizontal="center" vertical="center" wrapText="1"/>
    </xf>
    <xf numFmtId="16" fontId="4" fillId="0" borderId="9" xfId="0" applyNumberFormat="1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left" vertical="center" wrapText="1"/>
    </xf>
    <xf numFmtId="49" fontId="4" fillId="3" borderId="6" xfId="0" applyNumberFormat="1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3" fontId="11" fillId="0" borderId="6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4" fillId="0" borderId="6" xfId="3" applyFont="1" applyFill="1" applyBorder="1" applyAlignment="1">
      <alignment horizontal="left" vertical="center" wrapText="1"/>
    </xf>
    <xf numFmtId="0" fontId="4" fillId="0" borderId="5" xfId="3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left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0" fontId="20" fillId="0" borderId="5" xfId="0" applyFont="1" applyFill="1" applyBorder="1" applyAlignment="1">
      <alignment horizontal="left" vertical="center" wrapText="1"/>
    </xf>
    <xf numFmtId="49" fontId="17" fillId="0" borderId="6" xfId="0" applyNumberFormat="1" applyFont="1" applyFill="1" applyBorder="1" applyAlignment="1">
      <alignment horizontal="center" vertical="center" wrapText="1"/>
    </xf>
    <xf numFmtId="49" fontId="17" fillId="0" borderId="5" xfId="0" applyNumberFormat="1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left" vertical="center" wrapText="1"/>
    </xf>
    <xf numFmtId="0" fontId="4" fillId="3" borderId="23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wrapText="1"/>
    </xf>
    <xf numFmtId="0" fontId="4" fillId="3" borderId="5" xfId="0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vertical="center" wrapText="1"/>
    </xf>
    <xf numFmtId="0" fontId="11" fillId="3" borderId="11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4" fillId="3" borderId="25" xfId="0" applyFont="1" applyFill="1" applyBorder="1" applyAlignment="1">
      <alignment horizontal="left"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1" fontId="4" fillId="3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4" fillId="3" borderId="6" xfId="0" applyNumberFormat="1" applyFont="1" applyFill="1" applyBorder="1" applyAlignment="1">
      <alignment horizontal="center" vertical="center"/>
    </xf>
    <xf numFmtId="3" fontId="4" fillId="3" borderId="5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3" fontId="4" fillId="3" borderId="6" xfId="0" applyNumberFormat="1" applyFont="1" applyFill="1" applyBorder="1" applyAlignment="1">
      <alignment horizontal="center" vertical="center" wrapText="1"/>
    </xf>
    <xf numFmtId="3" fontId="4" fillId="3" borderId="5" xfId="0" applyNumberFormat="1" applyFont="1" applyFill="1" applyBorder="1" applyAlignment="1">
      <alignment horizontal="center" vertical="center" wrapText="1"/>
    </xf>
    <xf numFmtId="49" fontId="4" fillId="3" borderId="26" xfId="0" applyNumberFormat="1" applyFont="1" applyFill="1" applyBorder="1" applyAlignment="1">
      <alignment horizontal="center" vertical="center" wrapText="1"/>
    </xf>
    <xf numFmtId="49" fontId="4" fillId="3" borderId="14" xfId="0" applyNumberFormat="1" applyFont="1" applyFill="1" applyBorder="1" applyAlignment="1">
      <alignment horizontal="center" vertical="center" wrapText="1"/>
    </xf>
    <xf numFmtId="44" fontId="4" fillId="0" borderId="6" xfId="11" applyFont="1" applyFill="1" applyBorder="1" applyAlignment="1">
      <alignment horizontal="center" vertical="center"/>
    </xf>
    <xf numFmtId="44" fontId="4" fillId="0" borderId="5" xfId="1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9" fontId="4" fillId="3" borderId="18" xfId="0" applyNumberFormat="1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center" wrapText="1"/>
    </xf>
    <xf numFmtId="0" fontId="4" fillId="3" borderId="6" xfId="3" applyFont="1" applyFill="1" applyBorder="1" applyAlignment="1">
      <alignment horizontal="left" vertical="center" wrapText="1"/>
    </xf>
    <xf numFmtId="0" fontId="4" fillId="3" borderId="5" xfId="3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/>
    </xf>
    <xf numFmtId="0" fontId="4" fillId="0" borderId="1" xfId="2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20" fillId="0" borderId="5" xfId="0" applyFont="1" applyFill="1" applyBorder="1" applyAlignment="1">
      <alignment vertical="center" wrapText="1"/>
    </xf>
    <xf numFmtId="3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20" fillId="0" borderId="1" xfId="0" applyFont="1" applyFill="1" applyBorder="1" applyAlignment="1">
      <alignment wrapText="1"/>
    </xf>
    <xf numFmtId="0" fontId="20" fillId="0" borderId="5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horizontal="left" wrapText="1"/>
    </xf>
    <xf numFmtId="0" fontId="11" fillId="0" borderId="5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vertical="center" wrapText="1"/>
    </xf>
    <xf numFmtId="0" fontId="20" fillId="0" borderId="14" xfId="0" applyFont="1" applyFill="1" applyBorder="1" applyAlignment="1">
      <alignment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2" fontId="4" fillId="0" borderId="9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wrapText="1"/>
    </xf>
    <xf numFmtId="0" fontId="20" fillId="0" borderId="5" xfId="0" applyFont="1" applyFill="1" applyBorder="1" applyAlignment="1">
      <alignment wrapText="1"/>
    </xf>
    <xf numFmtId="0" fontId="20" fillId="0" borderId="9" xfId="0" applyFont="1" applyFill="1" applyBorder="1" applyAlignment="1">
      <alignment wrapText="1"/>
    </xf>
    <xf numFmtId="17" fontId="4" fillId="0" borderId="6" xfId="0" applyNumberFormat="1" applyFont="1" applyFill="1" applyBorder="1" applyAlignment="1">
      <alignment horizontal="center" vertical="center" wrapText="1"/>
    </xf>
    <xf numFmtId="16" fontId="4" fillId="0" borderId="6" xfId="0" applyNumberFormat="1" applyFont="1" applyFill="1" applyBorder="1" applyAlignment="1">
      <alignment horizontal="center" vertical="center" wrapText="1"/>
    </xf>
  </cellXfs>
  <cellStyles count="12">
    <cellStyle name="Денежный" xfId="11" builtinId="4"/>
    <cellStyle name="Обычный" xfId="0" builtinId="0"/>
    <cellStyle name="Обычный 2" xfId="3"/>
    <cellStyle name="Обычный 4" xfId="2"/>
    <cellStyle name="Обычный 4 2" xfId="6"/>
    <cellStyle name="Обычный 4 3" xfId="9"/>
    <cellStyle name="Финансовый" xfId="1" builtinId="3"/>
    <cellStyle name="Финансовый 2" xfId="4"/>
    <cellStyle name="Финансовый 2 2" xfId="7"/>
    <cellStyle name="Финансовый 2 3" xfId="10"/>
    <cellStyle name="Финансовый 3" xfId="5"/>
    <cellStyle name="Финансовый 4" xfId="8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6"/>
  <sheetViews>
    <sheetView tabSelected="1" zoomScaleNormal="100" workbookViewId="0">
      <pane ySplit="6" topLeftCell="A393" activePane="bottomLeft" state="frozen"/>
      <selection pane="bottomLeft" activeCell="A400" sqref="A400:XFD406"/>
    </sheetView>
  </sheetViews>
  <sheetFormatPr defaultRowHeight="12.75" x14ac:dyDescent="0.2"/>
  <cols>
    <col min="1" max="1" width="8.28515625" style="1" customWidth="1"/>
    <col min="2" max="2" width="41.7109375" style="1" customWidth="1"/>
    <col min="3" max="3" width="28.7109375" style="33" customWidth="1"/>
    <col min="4" max="4" width="19.140625" style="33" customWidth="1"/>
    <col min="5" max="5" width="12.140625" style="1" customWidth="1"/>
    <col min="6" max="6" width="15" style="1" customWidth="1"/>
    <col min="7" max="7" width="15.28515625" style="1" customWidth="1"/>
    <col min="8" max="8" width="14.85546875" style="1" customWidth="1"/>
    <col min="9" max="9" width="13.140625" style="1" customWidth="1"/>
    <col min="10" max="12" width="14.5703125" style="1" hidden="1" customWidth="1"/>
    <col min="13" max="13" width="12.5703125" style="1" hidden="1" customWidth="1"/>
    <col min="14" max="14" width="17.28515625" style="1" hidden="1" customWidth="1"/>
    <col min="15" max="15" width="14.7109375" style="1" customWidth="1"/>
    <col min="16" max="16" width="12.42578125" style="1" customWidth="1"/>
    <col min="17" max="17" width="16.140625" style="1" customWidth="1"/>
    <col min="18" max="16384" width="9.140625" style="1"/>
  </cols>
  <sheetData>
    <row r="1" spans="1:14" x14ac:dyDescent="0.2">
      <c r="H1" s="243" t="s">
        <v>44</v>
      </c>
      <c r="I1" s="243"/>
    </row>
    <row r="2" spans="1:14" x14ac:dyDescent="0.2">
      <c r="H2" s="243" t="s">
        <v>43</v>
      </c>
      <c r="I2" s="243"/>
    </row>
    <row r="3" spans="1:14" ht="75.75" customHeight="1" x14ac:dyDescent="0.25">
      <c r="A3" s="244" t="s">
        <v>127</v>
      </c>
      <c r="B3" s="244"/>
      <c r="C3" s="244"/>
      <c r="D3" s="244"/>
      <c r="E3" s="244"/>
      <c r="F3" s="244"/>
      <c r="G3" s="244"/>
      <c r="H3" s="244"/>
      <c r="I3" s="244"/>
    </row>
    <row r="5" spans="1:14" s="33" customFormat="1" ht="19.5" customHeight="1" x14ac:dyDescent="0.25">
      <c r="A5" s="249" t="s">
        <v>0</v>
      </c>
      <c r="B5" s="249" t="s">
        <v>331</v>
      </c>
      <c r="C5" s="249" t="s">
        <v>332</v>
      </c>
      <c r="D5" s="250" t="s">
        <v>330</v>
      </c>
      <c r="E5" s="249" t="s">
        <v>333</v>
      </c>
      <c r="F5" s="250" t="s">
        <v>334</v>
      </c>
      <c r="G5" s="248" t="s">
        <v>335</v>
      </c>
      <c r="H5" s="248"/>
      <c r="I5" s="248"/>
    </row>
    <row r="6" spans="1:14" s="2" customFormat="1" ht="38.25" customHeight="1" x14ac:dyDescent="0.25">
      <c r="A6" s="249"/>
      <c r="B6" s="249"/>
      <c r="C6" s="249"/>
      <c r="D6" s="251"/>
      <c r="E6" s="249"/>
      <c r="F6" s="257"/>
      <c r="G6" s="86" t="s">
        <v>59</v>
      </c>
      <c r="H6" s="86" t="s">
        <v>105</v>
      </c>
      <c r="I6" s="86" t="s">
        <v>134</v>
      </c>
    </row>
    <row r="7" spans="1:14" ht="24.75" customHeight="1" x14ac:dyDescent="0.2">
      <c r="A7" s="245" t="s">
        <v>2</v>
      </c>
      <c r="B7" s="246"/>
      <c r="C7" s="246"/>
      <c r="D7" s="246"/>
      <c r="E7" s="246"/>
      <c r="F7" s="246"/>
      <c r="G7" s="246"/>
      <c r="H7" s="246"/>
      <c r="I7" s="247"/>
    </row>
    <row r="8" spans="1:14" s="32" customFormat="1" ht="60" customHeight="1" x14ac:dyDescent="0.2">
      <c r="A8" s="84" t="s">
        <v>1</v>
      </c>
      <c r="B8" s="90" t="s">
        <v>46</v>
      </c>
      <c r="C8" s="5" t="s">
        <v>3</v>
      </c>
      <c r="D8" s="5"/>
      <c r="E8" s="43">
        <v>2590365</v>
      </c>
      <c r="F8" s="43">
        <v>2897661.3</v>
      </c>
      <c r="G8" s="43">
        <v>3031809.4</v>
      </c>
      <c r="H8" s="43">
        <v>3133193.1</v>
      </c>
      <c r="I8" s="43">
        <v>3150260.9</v>
      </c>
      <c r="J8" s="29">
        <v>2590365</v>
      </c>
      <c r="K8" s="29">
        <v>2897661.3</v>
      </c>
      <c r="L8" s="29">
        <v>3031809.4</v>
      </c>
      <c r="M8" s="29">
        <v>3133193.1</v>
      </c>
      <c r="N8" s="32">
        <v>3150260.9</v>
      </c>
    </row>
    <row r="9" spans="1:14" s="34" customFormat="1" ht="17.25" customHeight="1" x14ac:dyDescent="0.2">
      <c r="A9" s="35" t="s">
        <v>4</v>
      </c>
      <c r="B9" s="20" t="s">
        <v>20</v>
      </c>
      <c r="C9" s="22"/>
      <c r="D9" s="45"/>
      <c r="E9" s="46"/>
      <c r="F9" s="46"/>
      <c r="G9" s="47"/>
      <c r="H9" s="47"/>
      <c r="I9" s="47"/>
    </row>
    <row r="10" spans="1:14" s="34" customFormat="1" ht="15.75" customHeight="1" x14ac:dyDescent="0.2">
      <c r="A10" s="173" t="s">
        <v>5</v>
      </c>
      <c r="B10" s="194" t="s">
        <v>124</v>
      </c>
      <c r="C10" s="44" t="s">
        <v>125</v>
      </c>
      <c r="D10" s="81" t="s">
        <v>343</v>
      </c>
      <c r="E10" s="51">
        <v>4096</v>
      </c>
      <c r="F10" s="43">
        <v>3217</v>
      </c>
      <c r="G10" s="43">
        <v>1660</v>
      </c>
      <c r="H10" s="43">
        <v>1660</v>
      </c>
      <c r="I10" s="43">
        <v>1660</v>
      </c>
    </row>
    <row r="11" spans="1:14" s="34" customFormat="1" ht="15.75" customHeight="1" x14ac:dyDescent="0.2">
      <c r="A11" s="251"/>
      <c r="B11" s="198"/>
      <c r="C11" s="85" t="s">
        <v>336</v>
      </c>
      <c r="D11" s="87" t="s">
        <v>344</v>
      </c>
      <c r="E11" s="88">
        <v>18083</v>
      </c>
      <c r="F11" s="89">
        <v>20144.400000000001</v>
      </c>
      <c r="G11" s="89">
        <v>22772</v>
      </c>
      <c r="H11" s="89">
        <v>22772</v>
      </c>
      <c r="I11" s="89">
        <v>22772</v>
      </c>
    </row>
    <row r="12" spans="1:14" s="32" customFormat="1" ht="15.75" customHeight="1" x14ac:dyDescent="0.2">
      <c r="A12" s="170" t="s">
        <v>6</v>
      </c>
      <c r="B12" s="258" t="s">
        <v>368</v>
      </c>
      <c r="C12" s="44" t="s">
        <v>125</v>
      </c>
      <c r="D12" s="96"/>
      <c r="E12" s="49">
        <v>120</v>
      </c>
      <c r="F12" s="36">
        <v>220</v>
      </c>
      <c r="G12" s="36">
        <v>75</v>
      </c>
      <c r="H12" s="36">
        <v>75</v>
      </c>
      <c r="I12" s="36">
        <v>75</v>
      </c>
    </row>
    <row r="13" spans="1:14" s="32" customFormat="1" ht="15.75" customHeight="1" x14ac:dyDescent="0.2">
      <c r="A13" s="170"/>
      <c r="B13" s="258"/>
      <c r="C13" s="41" t="s">
        <v>336</v>
      </c>
      <c r="D13" s="28" t="s">
        <v>371</v>
      </c>
      <c r="E13" s="49">
        <v>95.8</v>
      </c>
      <c r="F13" s="36">
        <v>288.10000000000002</v>
      </c>
      <c r="G13" s="36">
        <v>162.4</v>
      </c>
      <c r="H13" s="41">
        <v>162.4</v>
      </c>
      <c r="I13" s="41">
        <v>162.4</v>
      </c>
    </row>
    <row r="14" spans="1:14" s="23" customFormat="1" ht="15.75" customHeight="1" x14ac:dyDescent="0.25">
      <c r="A14" s="170"/>
      <c r="B14" s="258"/>
      <c r="C14" s="50" t="s">
        <v>337</v>
      </c>
      <c r="D14" s="28" t="s">
        <v>370</v>
      </c>
      <c r="E14" s="49">
        <v>21960</v>
      </c>
      <c r="F14" s="46" t="s">
        <v>85</v>
      </c>
      <c r="G14" s="46" t="s">
        <v>85</v>
      </c>
      <c r="H14" s="46" t="s">
        <v>85</v>
      </c>
      <c r="I14" s="46" t="s">
        <v>85</v>
      </c>
    </row>
    <row r="15" spans="1:14" s="23" customFormat="1" ht="15.75" customHeight="1" x14ac:dyDescent="0.25">
      <c r="A15" s="170"/>
      <c r="B15" s="258"/>
      <c r="C15" s="50" t="s">
        <v>338</v>
      </c>
      <c r="D15" s="28" t="s">
        <v>370</v>
      </c>
      <c r="E15" s="49">
        <v>3660</v>
      </c>
      <c r="F15" s="46" t="s">
        <v>85</v>
      </c>
      <c r="G15" s="46" t="s">
        <v>85</v>
      </c>
      <c r="H15" s="46" t="s">
        <v>85</v>
      </c>
      <c r="I15" s="46" t="s">
        <v>85</v>
      </c>
    </row>
    <row r="16" spans="1:14" s="2" customFormat="1" ht="15.75" customHeight="1" x14ac:dyDescent="0.2">
      <c r="A16" s="180"/>
      <c r="B16" s="195"/>
      <c r="C16" s="85" t="s">
        <v>336</v>
      </c>
      <c r="D16" s="28" t="s">
        <v>371</v>
      </c>
      <c r="E16" s="43">
        <v>293.10000000000002</v>
      </c>
      <c r="F16" s="46" t="s">
        <v>85</v>
      </c>
      <c r="G16" s="46" t="s">
        <v>85</v>
      </c>
      <c r="H16" s="46" t="s">
        <v>85</v>
      </c>
      <c r="I16" s="46" t="s">
        <v>85</v>
      </c>
    </row>
    <row r="17" spans="1:9" s="32" customFormat="1" ht="15.75" customHeight="1" x14ac:dyDescent="0.2">
      <c r="A17" s="169" t="s">
        <v>252</v>
      </c>
      <c r="B17" s="259" t="s">
        <v>53</v>
      </c>
      <c r="C17" s="44" t="s">
        <v>92</v>
      </c>
      <c r="D17" s="254" t="s">
        <v>343</v>
      </c>
      <c r="E17" s="51">
        <v>8482</v>
      </c>
      <c r="F17" s="43">
        <v>5155</v>
      </c>
      <c r="G17" s="43">
        <v>5155</v>
      </c>
      <c r="H17" s="43">
        <v>5155</v>
      </c>
      <c r="I17" s="43">
        <v>5155</v>
      </c>
    </row>
    <row r="18" spans="1:9" s="32" customFormat="1" ht="15.75" customHeight="1" x14ac:dyDescent="0.2">
      <c r="A18" s="251"/>
      <c r="B18" s="260"/>
      <c r="C18" s="48" t="s">
        <v>336</v>
      </c>
      <c r="D18" s="175"/>
      <c r="E18" s="51">
        <v>355</v>
      </c>
      <c r="F18" s="43">
        <v>494.7</v>
      </c>
      <c r="G18" s="43">
        <v>506.07299999999998</v>
      </c>
      <c r="H18" s="43">
        <v>506.07299999999998</v>
      </c>
      <c r="I18" s="43">
        <v>506.07299999999998</v>
      </c>
    </row>
    <row r="19" spans="1:9" s="32" customFormat="1" ht="15.75" customHeight="1" x14ac:dyDescent="0.2">
      <c r="A19" s="173" t="s">
        <v>16</v>
      </c>
      <c r="B19" s="263" t="s">
        <v>53</v>
      </c>
      <c r="C19" s="44" t="s">
        <v>125</v>
      </c>
      <c r="D19" s="173" t="s">
        <v>343</v>
      </c>
      <c r="E19" s="42">
        <v>1800</v>
      </c>
      <c r="F19" s="42">
        <v>1800</v>
      </c>
      <c r="G19" s="42">
        <v>3600</v>
      </c>
      <c r="H19" s="42">
        <v>3600</v>
      </c>
      <c r="I19" s="42">
        <v>3600</v>
      </c>
    </row>
    <row r="20" spans="1:9" s="32" customFormat="1" ht="15.75" customHeight="1" x14ac:dyDescent="0.2">
      <c r="A20" s="251"/>
      <c r="B20" s="264"/>
      <c r="C20" s="41" t="s">
        <v>336</v>
      </c>
      <c r="D20" s="175"/>
      <c r="E20" s="43">
        <v>0</v>
      </c>
      <c r="F20" s="43">
        <v>90.6</v>
      </c>
      <c r="G20" s="43">
        <v>191.9</v>
      </c>
      <c r="H20" s="43">
        <v>191.9</v>
      </c>
      <c r="I20" s="43">
        <v>191.9</v>
      </c>
    </row>
    <row r="21" spans="1:9" s="32" customFormat="1" ht="15.75" customHeight="1" x14ac:dyDescent="0.2">
      <c r="A21" s="173" t="s">
        <v>18</v>
      </c>
      <c r="B21" s="252" t="s">
        <v>53</v>
      </c>
      <c r="C21" s="44" t="s">
        <v>93</v>
      </c>
      <c r="D21" s="254">
        <v>7092510820010</v>
      </c>
      <c r="E21" s="84">
        <v>1140</v>
      </c>
      <c r="F21" s="42">
        <v>1440</v>
      </c>
      <c r="G21" s="42">
        <v>1440</v>
      </c>
      <c r="H21" s="42">
        <v>1440</v>
      </c>
      <c r="I21" s="42">
        <v>1440</v>
      </c>
    </row>
    <row r="22" spans="1:9" s="32" customFormat="1" ht="15.75" customHeight="1" x14ac:dyDescent="0.2">
      <c r="A22" s="251"/>
      <c r="B22" s="253"/>
      <c r="C22" s="85" t="s">
        <v>336</v>
      </c>
      <c r="D22" s="175"/>
      <c r="E22" s="84">
        <v>72.2</v>
      </c>
      <c r="F22" s="84">
        <v>110</v>
      </c>
      <c r="G22" s="42">
        <v>110</v>
      </c>
      <c r="H22" s="42">
        <v>110</v>
      </c>
      <c r="I22" s="42">
        <v>110</v>
      </c>
    </row>
    <row r="23" spans="1:9" s="32" customFormat="1" ht="15.75" customHeight="1" x14ac:dyDescent="0.2">
      <c r="A23" s="173" t="s">
        <v>35</v>
      </c>
      <c r="B23" s="255" t="s">
        <v>128</v>
      </c>
      <c r="C23" s="44" t="s">
        <v>125</v>
      </c>
      <c r="D23" s="169" t="s">
        <v>340</v>
      </c>
      <c r="E23" s="46" t="s">
        <v>85</v>
      </c>
      <c r="F23" s="43">
        <v>310</v>
      </c>
      <c r="G23" s="43">
        <v>310</v>
      </c>
      <c r="H23" s="43">
        <v>310</v>
      </c>
      <c r="I23" s="43">
        <v>310</v>
      </c>
    </row>
    <row r="24" spans="1:9" s="32" customFormat="1" ht="15.75" customHeight="1" x14ac:dyDescent="0.2">
      <c r="A24" s="251"/>
      <c r="B24" s="256"/>
      <c r="C24" s="48" t="s">
        <v>336</v>
      </c>
      <c r="D24" s="251"/>
      <c r="E24" s="46" t="s">
        <v>85</v>
      </c>
      <c r="F24" s="43">
        <v>6615.8</v>
      </c>
      <c r="G24" s="43">
        <v>6838.5</v>
      </c>
      <c r="H24" s="43">
        <v>6838.5</v>
      </c>
      <c r="I24" s="43">
        <v>6838.5</v>
      </c>
    </row>
    <row r="25" spans="1:9" s="33" customFormat="1" ht="18.75" customHeight="1" x14ac:dyDescent="0.25">
      <c r="A25" s="265" t="s">
        <v>36</v>
      </c>
      <c r="B25" s="268" t="s">
        <v>254</v>
      </c>
      <c r="C25" s="83" t="s">
        <v>138</v>
      </c>
      <c r="D25" s="169" t="s">
        <v>370</v>
      </c>
      <c r="E25" s="6">
        <v>60</v>
      </c>
      <c r="F25" s="46" t="s">
        <v>85</v>
      </c>
      <c r="G25" s="46" t="s">
        <v>85</v>
      </c>
      <c r="H25" s="46" t="s">
        <v>85</v>
      </c>
      <c r="I25" s="46" t="s">
        <v>85</v>
      </c>
    </row>
    <row r="26" spans="1:9" s="33" customFormat="1" ht="18.75" customHeight="1" x14ac:dyDescent="0.2">
      <c r="A26" s="266"/>
      <c r="B26" s="269"/>
      <c r="C26" s="41" t="s">
        <v>336</v>
      </c>
      <c r="D26" s="180"/>
      <c r="E26" s="6">
        <v>568.20000000000005</v>
      </c>
      <c r="F26" s="46" t="s">
        <v>85</v>
      </c>
      <c r="G26" s="46" t="s">
        <v>85</v>
      </c>
      <c r="H26" s="46" t="s">
        <v>85</v>
      </c>
      <c r="I26" s="46" t="s">
        <v>85</v>
      </c>
    </row>
    <row r="27" spans="1:9" s="33" customFormat="1" ht="18.75" customHeight="1" x14ac:dyDescent="0.25">
      <c r="A27" s="266"/>
      <c r="B27" s="269"/>
      <c r="C27" s="36" t="s">
        <v>76</v>
      </c>
      <c r="D27" s="169" t="s">
        <v>372</v>
      </c>
      <c r="E27" s="39">
        <v>1688</v>
      </c>
      <c r="F27" s="35" t="s">
        <v>85</v>
      </c>
      <c r="G27" s="39">
        <v>1323</v>
      </c>
      <c r="H27" s="39">
        <v>1323</v>
      </c>
      <c r="I27" s="39">
        <v>1323</v>
      </c>
    </row>
    <row r="28" spans="1:9" s="33" customFormat="1" x14ac:dyDescent="0.25">
      <c r="A28" s="266"/>
      <c r="B28" s="269"/>
      <c r="C28" s="83" t="s">
        <v>138</v>
      </c>
      <c r="D28" s="170"/>
      <c r="E28" s="17">
        <v>0</v>
      </c>
      <c r="F28" s="17">
        <v>29</v>
      </c>
      <c r="G28" s="17">
        <v>50</v>
      </c>
      <c r="H28" s="17">
        <v>50</v>
      </c>
      <c r="I28" s="17">
        <v>50</v>
      </c>
    </row>
    <row r="29" spans="1:9" s="33" customFormat="1" x14ac:dyDescent="0.2">
      <c r="A29" s="266"/>
      <c r="B29" s="269"/>
      <c r="C29" s="41" t="s">
        <v>336</v>
      </c>
      <c r="D29" s="180"/>
      <c r="E29" s="6">
        <v>976.1</v>
      </c>
      <c r="F29" s="6">
        <v>1673.8</v>
      </c>
      <c r="G29" s="6">
        <v>2384.1</v>
      </c>
      <c r="H29" s="6">
        <v>2384.1</v>
      </c>
      <c r="I29" s="6">
        <v>2384.1</v>
      </c>
    </row>
    <row r="30" spans="1:9" s="33" customFormat="1" x14ac:dyDescent="0.2">
      <c r="A30" s="266"/>
      <c r="B30" s="269"/>
      <c r="C30" s="41" t="s">
        <v>373</v>
      </c>
      <c r="D30" s="169" t="s">
        <v>343</v>
      </c>
      <c r="E30" s="46" t="s">
        <v>85</v>
      </c>
      <c r="F30" s="46" t="s">
        <v>85</v>
      </c>
      <c r="G30" s="6">
        <v>450</v>
      </c>
      <c r="H30" s="6">
        <v>450</v>
      </c>
      <c r="I30" s="6">
        <v>450</v>
      </c>
    </row>
    <row r="31" spans="1:9" s="33" customFormat="1" x14ac:dyDescent="0.2">
      <c r="A31" s="266"/>
      <c r="B31" s="269"/>
      <c r="C31" s="41" t="s">
        <v>244</v>
      </c>
      <c r="D31" s="170"/>
      <c r="E31" s="46" t="s">
        <v>85</v>
      </c>
      <c r="F31" s="46" t="s">
        <v>85</v>
      </c>
      <c r="G31" s="6">
        <v>10</v>
      </c>
      <c r="H31" s="6">
        <v>10</v>
      </c>
      <c r="I31" s="6">
        <v>10</v>
      </c>
    </row>
    <row r="32" spans="1:9" s="33" customFormat="1" x14ac:dyDescent="0.2">
      <c r="A32" s="267"/>
      <c r="B32" s="270"/>
      <c r="C32" s="41" t="s">
        <v>336</v>
      </c>
      <c r="D32" s="180"/>
      <c r="E32" s="46" t="s">
        <v>85</v>
      </c>
      <c r="F32" s="46" t="s">
        <v>85</v>
      </c>
      <c r="G32" s="6">
        <v>379.6</v>
      </c>
      <c r="H32" s="6">
        <v>379.6</v>
      </c>
      <c r="I32" s="6">
        <v>379.6</v>
      </c>
    </row>
    <row r="33" spans="1:9" s="33" customFormat="1" ht="16.5" customHeight="1" x14ac:dyDescent="0.25">
      <c r="A33" s="173" t="s">
        <v>39</v>
      </c>
      <c r="B33" s="252" t="s">
        <v>51</v>
      </c>
      <c r="C33" s="91" t="s">
        <v>45</v>
      </c>
      <c r="D33" s="81" t="s">
        <v>347</v>
      </c>
      <c r="E33" s="92">
        <v>3193</v>
      </c>
      <c r="F33" s="80">
        <v>2968</v>
      </c>
      <c r="G33" s="93">
        <v>2813</v>
      </c>
      <c r="H33" s="93">
        <v>2813</v>
      </c>
      <c r="I33" s="93">
        <v>2813</v>
      </c>
    </row>
    <row r="34" spans="1:9" s="32" customFormat="1" ht="16.5" customHeight="1" x14ac:dyDescent="0.2">
      <c r="A34" s="251"/>
      <c r="B34" s="253"/>
      <c r="C34" s="85" t="s">
        <v>336</v>
      </c>
      <c r="D34" s="82" t="s">
        <v>348</v>
      </c>
      <c r="E34" s="6">
        <v>1103284.3999999999</v>
      </c>
      <c r="F34" s="6">
        <v>1143653.3999999999</v>
      </c>
      <c r="G34" s="6">
        <v>1218706.6299999999</v>
      </c>
      <c r="H34" s="6">
        <v>1238927.3</v>
      </c>
      <c r="I34" s="6">
        <v>1255995.1000000001</v>
      </c>
    </row>
    <row r="35" spans="1:9" s="32" customFormat="1" ht="16.5" customHeight="1" x14ac:dyDescent="0.2">
      <c r="A35" s="173" t="s">
        <v>47</v>
      </c>
      <c r="B35" s="252" t="s">
        <v>52</v>
      </c>
      <c r="C35" s="42" t="s">
        <v>45</v>
      </c>
      <c r="D35" s="81" t="s">
        <v>347</v>
      </c>
      <c r="E35" s="42">
        <v>3193</v>
      </c>
      <c r="F35" s="84">
        <v>2968</v>
      </c>
      <c r="G35" s="42">
        <v>2813</v>
      </c>
      <c r="H35" s="42">
        <v>2813</v>
      </c>
      <c r="I35" s="42">
        <v>2813</v>
      </c>
    </row>
    <row r="36" spans="1:9" s="32" customFormat="1" ht="16.5" customHeight="1" x14ac:dyDescent="0.2">
      <c r="A36" s="251"/>
      <c r="B36" s="253"/>
      <c r="C36" s="85" t="s">
        <v>336</v>
      </c>
      <c r="D36" s="87" t="s">
        <v>348</v>
      </c>
      <c r="E36" s="89">
        <v>81745.600000000006</v>
      </c>
      <c r="F36" s="89">
        <v>90464.69</v>
      </c>
      <c r="G36" s="89">
        <v>99894.56</v>
      </c>
      <c r="H36" s="89">
        <v>102894.56</v>
      </c>
      <c r="I36" s="89">
        <v>102894.56</v>
      </c>
    </row>
    <row r="37" spans="1:9" s="32" customFormat="1" ht="16.5" customHeight="1" x14ac:dyDescent="0.2">
      <c r="A37" s="173" t="s">
        <v>48</v>
      </c>
      <c r="B37" s="194" t="s">
        <v>28</v>
      </c>
      <c r="C37" s="44" t="s">
        <v>27</v>
      </c>
      <c r="D37" s="81" t="s">
        <v>345</v>
      </c>
      <c r="E37" s="94">
        <v>3011</v>
      </c>
      <c r="F37" s="84">
        <v>3029</v>
      </c>
      <c r="G37" s="42">
        <v>2934</v>
      </c>
      <c r="H37" s="42">
        <v>2935</v>
      </c>
      <c r="I37" s="42">
        <v>2924</v>
      </c>
    </row>
    <row r="38" spans="1:9" s="32" customFormat="1" ht="16.5" customHeight="1" x14ac:dyDescent="0.2">
      <c r="A38" s="251"/>
      <c r="B38" s="198"/>
      <c r="C38" s="85" t="s">
        <v>336</v>
      </c>
      <c r="D38" s="82" t="s">
        <v>346</v>
      </c>
      <c r="E38" s="51">
        <v>441637.7</v>
      </c>
      <c r="F38" s="43">
        <v>500153.3</v>
      </c>
      <c r="G38" s="43">
        <v>522406.7</v>
      </c>
      <c r="H38" s="43">
        <v>548557.87</v>
      </c>
      <c r="I38" s="43">
        <v>548557.87</v>
      </c>
    </row>
    <row r="39" spans="1:9" s="32" customFormat="1" ht="16.5" customHeight="1" x14ac:dyDescent="0.2">
      <c r="A39" s="173" t="s">
        <v>40</v>
      </c>
      <c r="B39" s="252" t="s">
        <v>29</v>
      </c>
      <c r="C39" s="84" t="s">
        <v>27</v>
      </c>
      <c r="D39" s="81" t="s">
        <v>345</v>
      </c>
      <c r="E39" s="42">
        <v>587</v>
      </c>
      <c r="F39" s="84">
        <v>588</v>
      </c>
      <c r="G39" s="42">
        <v>621</v>
      </c>
      <c r="H39" s="42">
        <v>621</v>
      </c>
      <c r="I39" s="42">
        <v>621</v>
      </c>
    </row>
    <row r="40" spans="1:9" s="32" customFormat="1" ht="16.5" customHeight="1" x14ac:dyDescent="0.2">
      <c r="A40" s="251"/>
      <c r="B40" s="253"/>
      <c r="C40" s="85" t="s">
        <v>336</v>
      </c>
      <c r="D40" s="82" t="s">
        <v>346</v>
      </c>
      <c r="E40" s="43">
        <v>207984.6</v>
      </c>
      <c r="F40" s="43">
        <v>237987</v>
      </c>
      <c r="G40" s="43">
        <v>239239.13</v>
      </c>
      <c r="H40" s="43">
        <v>238243.53</v>
      </c>
      <c r="I40" s="43">
        <v>238243.53</v>
      </c>
    </row>
    <row r="41" spans="1:9" s="32" customFormat="1" ht="16.5" customHeight="1" x14ac:dyDescent="0.2">
      <c r="A41" s="173" t="s">
        <v>41</v>
      </c>
      <c r="B41" s="252" t="s">
        <v>30</v>
      </c>
      <c r="C41" s="84" t="s">
        <v>27</v>
      </c>
      <c r="D41" s="81" t="s">
        <v>345</v>
      </c>
      <c r="E41" s="42">
        <v>3559</v>
      </c>
      <c r="F41" s="84">
        <v>3545</v>
      </c>
      <c r="G41" s="42">
        <v>3571</v>
      </c>
      <c r="H41" s="42">
        <v>3571</v>
      </c>
      <c r="I41" s="42">
        <v>3571</v>
      </c>
    </row>
    <row r="42" spans="1:9" s="32" customFormat="1" ht="16.5" customHeight="1" x14ac:dyDescent="0.2">
      <c r="A42" s="251"/>
      <c r="B42" s="253"/>
      <c r="C42" s="85" t="s">
        <v>336</v>
      </c>
      <c r="D42" s="82" t="s">
        <v>346</v>
      </c>
      <c r="E42" s="43">
        <v>531380.19999999995</v>
      </c>
      <c r="F42" s="43">
        <v>641548</v>
      </c>
      <c r="G42" s="43">
        <v>643743.88</v>
      </c>
      <c r="H42" s="43">
        <v>673187.38</v>
      </c>
      <c r="I42" s="43">
        <v>673187.38</v>
      </c>
    </row>
    <row r="43" spans="1:9" s="32" customFormat="1" ht="16.5" customHeight="1" x14ac:dyDescent="0.2">
      <c r="A43" s="173" t="s">
        <v>42</v>
      </c>
      <c r="B43" s="252" t="s">
        <v>17</v>
      </c>
      <c r="C43" s="84" t="s">
        <v>27</v>
      </c>
      <c r="D43" s="81" t="s">
        <v>345</v>
      </c>
      <c r="E43" s="84">
        <v>536</v>
      </c>
      <c r="F43" s="84">
        <v>517</v>
      </c>
      <c r="G43" s="84">
        <v>533</v>
      </c>
      <c r="H43" s="84">
        <v>533</v>
      </c>
      <c r="I43" s="84">
        <v>533</v>
      </c>
    </row>
    <row r="44" spans="1:9" s="32" customFormat="1" ht="16.5" customHeight="1" x14ac:dyDescent="0.2">
      <c r="A44" s="251"/>
      <c r="B44" s="253"/>
      <c r="C44" s="85" t="s">
        <v>336</v>
      </c>
      <c r="D44" s="82" t="s">
        <v>346</v>
      </c>
      <c r="E44" s="43">
        <v>28941.42</v>
      </c>
      <c r="F44" s="43">
        <v>30116</v>
      </c>
      <c r="G44" s="43">
        <v>30321.600000000002</v>
      </c>
      <c r="H44" s="43">
        <v>30321.600000000002</v>
      </c>
      <c r="I44" s="43">
        <v>30321.600000000002</v>
      </c>
    </row>
    <row r="45" spans="1:9" s="32" customFormat="1" ht="21" customHeight="1" x14ac:dyDescent="0.2">
      <c r="A45" s="173" t="s">
        <v>49</v>
      </c>
      <c r="B45" s="194" t="s">
        <v>100</v>
      </c>
      <c r="C45" s="84" t="s">
        <v>27</v>
      </c>
      <c r="D45" s="254">
        <v>7022510200590</v>
      </c>
      <c r="E45" s="84">
        <v>64</v>
      </c>
      <c r="F45" s="84">
        <v>83</v>
      </c>
      <c r="G45" s="84">
        <v>67</v>
      </c>
      <c r="H45" s="84">
        <v>67</v>
      </c>
      <c r="I45" s="84">
        <v>67</v>
      </c>
    </row>
    <row r="46" spans="1:9" s="32" customFormat="1" ht="21" customHeight="1" x14ac:dyDescent="0.2">
      <c r="A46" s="277"/>
      <c r="B46" s="278"/>
      <c r="C46" s="85" t="s">
        <v>336</v>
      </c>
      <c r="D46" s="277"/>
      <c r="E46" s="43">
        <v>3638.01</v>
      </c>
      <c r="F46" s="95">
        <v>3162</v>
      </c>
      <c r="G46" s="95">
        <f>2684.9+1126.6</f>
        <v>3811.5</v>
      </c>
      <c r="H46" s="95">
        <f t="shared" ref="H46:I46" si="0">2684.9+1126.6</f>
        <v>3811.5</v>
      </c>
      <c r="I46" s="95">
        <f t="shared" si="0"/>
        <v>3811.5</v>
      </c>
    </row>
    <row r="47" spans="1:9" s="32" customFormat="1" ht="22.5" customHeight="1" x14ac:dyDescent="0.2">
      <c r="A47" s="173" t="s">
        <v>101</v>
      </c>
      <c r="B47" s="279" t="s">
        <v>17</v>
      </c>
      <c r="C47" s="84" t="s">
        <v>32</v>
      </c>
      <c r="D47" s="169" t="s">
        <v>351</v>
      </c>
      <c r="E47" s="11">
        <v>224289</v>
      </c>
      <c r="F47" s="11">
        <v>265328</v>
      </c>
      <c r="G47" s="11">
        <v>268738</v>
      </c>
      <c r="H47" s="11">
        <v>268738</v>
      </c>
      <c r="I47" s="11">
        <v>268738</v>
      </c>
    </row>
    <row r="48" spans="1:9" s="32" customFormat="1" ht="18.75" customHeight="1" x14ac:dyDescent="0.2">
      <c r="A48" s="251"/>
      <c r="B48" s="280"/>
      <c r="C48" s="85" t="s">
        <v>336</v>
      </c>
      <c r="D48" s="180"/>
      <c r="E48" s="165">
        <v>21094.15</v>
      </c>
      <c r="F48" s="165">
        <v>36328</v>
      </c>
      <c r="G48" s="165">
        <v>36261.120000000003</v>
      </c>
      <c r="H48" s="165">
        <v>59825.1</v>
      </c>
      <c r="I48" s="165">
        <v>59825.1</v>
      </c>
    </row>
    <row r="49" spans="1:10" s="32" customFormat="1" ht="25.5" customHeight="1" x14ac:dyDescent="0.2">
      <c r="A49" s="173" t="s">
        <v>50</v>
      </c>
      <c r="B49" s="279" t="s">
        <v>17</v>
      </c>
      <c r="C49" s="84" t="s">
        <v>32</v>
      </c>
      <c r="D49" s="169" t="s">
        <v>351</v>
      </c>
      <c r="E49" s="97">
        <v>69863</v>
      </c>
      <c r="F49" s="97">
        <v>65061</v>
      </c>
      <c r="G49" s="97">
        <v>65061</v>
      </c>
      <c r="H49" s="97">
        <v>65061</v>
      </c>
      <c r="I49" s="97">
        <v>65061</v>
      </c>
    </row>
    <row r="50" spans="1:10" s="32" customFormat="1" ht="15.75" hidden="1" customHeight="1" x14ac:dyDescent="0.2">
      <c r="A50" s="277"/>
      <c r="B50" s="281"/>
      <c r="C50" s="84" t="s">
        <v>27</v>
      </c>
      <c r="D50" s="170"/>
      <c r="E50" s="42"/>
      <c r="F50" s="97"/>
      <c r="G50" s="97"/>
      <c r="H50" s="97"/>
      <c r="I50" s="97"/>
    </row>
    <row r="51" spans="1:10" s="32" customFormat="1" ht="15.75" hidden="1" customHeight="1" x14ac:dyDescent="0.2">
      <c r="A51" s="277"/>
      <c r="B51" s="281"/>
      <c r="C51" s="84" t="s">
        <v>27</v>
      </c>
      <c r="D51" s="170"/>
      <c r="E51" s="42"/>
      <c r="F51" s="97"/>
      <c r="G51" s="97"/>
      <c r="H51" s="97"/>
      <c r="I51" s="97"/>
    </row>
    <row r="52" spans="1:10" s="32" customFormat="1" ht="18.75" customHeight="1" x14ac:dyDescent="0.2">
      <c r="A52" s="251"/>
      <c r="B52" s="280"/>
      <c r="C52" s="85" t="s">
        <v>336</v>
      </c>
      <c r="D52" s="180"/>
      <c r="E52" s="43">
        <v>21477.61</v>
      </c>
      <c r="F52" s="43">
        <v>23400</v>
      </c>
      <c r="G52" s="43">
        <v>23400</v>
      </c>
      <c r="H52" s="43">
        <v>23400</v>
      </c>
      <c r="I52" s="43">
        <v>23400</v>
      </c>
    </row>
    <row r="53" spans="1:10" s="32" customFormat="1" ht="26.25" customHeight="1" x14ac:dyDescent="0.2">
      <c r="A53" s="173" t="s">
        <v>102</v>
      </c>
      <c r="B53" s="279" t="s">
        <v>94</v>
      </c>
      <c r="C53" s="84" t="s">
        <v>32</v>
      </c>
      <c r="D53" s="169" t="s">
        <v>351</v>
      </c>
      <c r="E53" s="97">
        <v>55185.89</v>
      </c>
      <c r="F53" s="97">
        <v>55418</v>
      </c>
      <c r="G53" s="97">
        <v>52294</v>
      </c>
      <c r="H53" s="97">
        <v>52294</v>
      </c>
      <c r="I53" s="97">
        <v>52294</v>
      </c>
    </row>
    <row r="54" spans="1:10" s="32" customFormat="1" ht="15.75" hidden="1" customHeight="1" x14ac:dyDescent="0.2">
      <c r="A54" s="277"/>
      <c r="B54" s="281"/>
      <c r="C54" s="84" t="s">
        <v>27</v>
      </c>
      <c r="D54" s="170"/>
      <c r="E54" s="42">
        <v>22766</v>
      </c>
      <c r="F54" s="97">
        <v>23954.2</v>
      </c>
      <c r="G54" s="97">
        <v>25512.5</v>
      </c>
      <c r="H54" s="97">
        <v>25512.5</v>
      </c>
      <c r="I54" s="97">
        <v>25512.5</v>
      </c>
      <c r="J54" s="32">
        <v>25512.5</v>
      </c>
    </row>
    <row r="55" spans="1:10" s="32" customFormat="1" ht="15.75" hidden="1" customHeight="1" x14ac:dyDescent="0.2">
      <c r="A55" s="277"/>
      <c r="B55" s="281"/>
      <c r="C55" s="84" t="s">
        <v>27</v>
      </c>
      <c r="D55" s="170"/>
      <c r="E55" s="42"/>
      <c r="F55" s="97"/>
      <c r="G55" s="97"/>
      <c r="H55" s="97"/>
      <c r="I55" s="97"/>
    </row>
    <row r="56" spans="1:10" s="32" customFormat="1" ht="15.75" hidden="1" customHeight="1" x14ac:dyDescent="0.2">
      <c r="A56" s="277"/>
      <c r="B56" s="281"/>
      <c r="C56" s="84" t="s">
        <v>32</v>
      </c>
      <c r="D56" s="170"/>
      <c r="E56" s="42"/>
      <c r="F56" s="97"/>
      <c r="G56" s="97"/>
      <c r="H56" s="97"/>
      <c r="I56" s="97"/>
    </row>
    <row r="57" spans="1:10" s="32" customFormat="1" ht="19.5" customHeight="1" x14ac:dyDescent="0.2">
      <c r="A57" s="251"/>
      <c r="B57" s="280"/>
      <c r="C57" s="85" t="s">
        <v>336</v>
      </c>
      <c r="D57" s="180"/>
      <c r="E57" s="43">
        <v>20766</v>
      </c>
      <c r="F57" s="95">
        <v>23954.2</v>
      </c>
      <c r="G57" s="95">
        <v>25512.5</v>
      </c>
      <c r="H57" s="95">
        <v>25512.5</v>
      </c>
      <c r="I57" s="95">
        <v>25512.5</v>
      </c>
    </row>
    <row r="58" spans="1:10" s="32" customFormat="1" ht="23.25" customHeight="1" x14ac:dyDescent="0.2">
      <c r="A58" s="173" t="s">
        <v>103</v>
      </c>
      <c r="B58" s="279" t="s">
        <v>96</v>
      </c>
      <c r="C58" s="84" t="s">
        <v>32</v>
      </c>
      <c r="D58" s="169" t="s">
        <v>351</v>
      </c>
      <c r="E58" s="97">
        <v>53574.879999999997</v>
      </c>
      <c r="F58" s="97">
        <v>71099.78</v>
      </c>
      <c r="G58" s="42">
        <v>75651.55</v>
      </c>
      <c r="H58" s="42">
        <v>75651.55</v>
      </c>
      <c r="I58" s="42">
        <v>75651.55</v>
      </c>
    </row>
    <row r="59" spans="1:10" s="32" customFormat="1" ht="16.5" customHeight="1" x14ac:dyDescent="0.2">
      <c r="A59" s="251"/>
      <c r="B59" s="280"/>
      <c r="C59" s="2" t="s">
        <v>336</v>
      </c>
      <c r="D59" s="180"/>
      <c r="E59" s="95">
        <v>20820.52</v>
      </c>
      <c r="F59" s="95">
        <v>26494.6</v>
      </c>
      <c r="G59" s="43">
        <v>29409.5</v>
      </c>
      <c r="H59" s="43">
        <v>29409.5</v>
      </c>
      <c r="I59" s="43">
        <v>29409.5</v>
      </c>
    </row>
    <row r="60" spans="1:10" s="32" customFormat="1" ht="24.75" customHeight="1" x14ac:dyDescent="0.2">
      <c r="A60" s="282" t="s">
        <v>104</v>
      </c>
      <c r="B60" s="255" t="s">
        <v>99</v>
      </c>
      <c r="C60" s="84" t="s">
        <v>32</v>
      </c>
      <c r="D60" s="169" t="s">
        <v>351</v>
      </c>
      <c r="E60" s="97">
        <v>1350.6</v>
      </c>
      <c r="F60" s="97">
        <v>0</v>
      </c>
      <c r="G60" s="42">
        <v>0</v>
      </c>
      <c r="H60" s="42">
        <v>0</v>
      </c>
      <c r="I60" s="42">
        <v>0</v>
      </c>
    </row>
    <row r="61" spans="1:10" s="32" customFormat="1" ht="24.75" customHeight="1" x14ac:dyDescent="0.2">
      <c r="A61" s="251"/>
      <c r="B61" s="256"/>
      <c r="C61" s="84" t="s">
        <v>336</v>
      </c>
      <c r="D61" s="180"/>
      <c r="E61" s="95">
        <v>610.80799999999999</v>
      </c>
      <c r="F61" s="95">
        <v>0</v>
      </c>
      <c r="G61" s="43">
        <v>0</v>
      </c>
      <c r="H61" s="43">
        <v>0</v>
      </c>
      <c r="I61" s="43">
        <v>0</v>
      </c>
    </row>
    <row r="62" spans="1:10" s="32" customFormat="1" ht="23.25" customHeight="1" x14ac:dyDescent="0.2">
      <c r="A62" s="173" t="s">
        <v>119</v>
      </c>
      <c r="B62" s="196" t="s">
        <v>98</v>
      </c>
      <c r="C62" s="84" t="s">
        <v>32</v>
      </c>
      <c r="D62" s="169" t="s">
        <v>351</v>
      </c>
      <c r="E62" s="97">
        <v>33316.85</v>
      </c>
      <c r="F62" s="97">
        <v>45264.22</v>
      </c>
      <c r="G62" s="42">
        <v>47215.33</v>
      </c>
      <c r="H62" s="42">
        <v>47215.33</v>
      </c>
      <c r="I62" s="42">
        <v>47215.33</v>
      </c>
    </row>
    <row r="63" spans="1:10" s="32" customFormat="1" ht="23.25" customHeight="1" x14ac:dyDescent="0.2">
      <c r="A63" s="175"/>
      <c r="B63" s="197"/>
      <c r="C63" s="84" t="s">
        <v>336</v>
      </c>
      <c r="D63" s="180"/>
      <c r="E63" s="95">
        <v>11242.93</v>
      </c>
      <c r="F63" s="95">
        <v>15693.5</v>
      </c>
      <c r="G63" s="43">
        <v>17581.900000000001</v>
      </c>
      <c r="H63" s="43">
        <v>17581.900000000001</v>
      </c>
      <c r="I63" s="43">
        <v>17581.900000000001</v>
      </c>
    </row>
    <row r="64" spans="1:10" s="32" customFormat="1" ht="25.5" customHeight="1" x14ac:dyDescent="0.2">
      <c r="A64" s="173" t="s">
        <v>120</v>
      </c>
      <c r="B64" s="196" t="s">
        <v>97</v>
      </c>
      <c r="C64" s="84" t="s">
        <v>32</v>
      </c>
      <c r="D64" s="169" t="s">
        <v>351</v>
      </c>
      <c r="E64" s="97">
        <v>23788.21</v>
      </c>
      <c r="F64" s="97">
        <v>28843.33</v>
      </c>
      <c r="G64" s="42">
        <v>27385.78</v>
      </c>
      <c r="H64" s="42">
        <v>27385.78</v>
      </c>
      <c r="I64" s="42">
        <v>27385.78</v>
      </c>
    </row>
    <row r="65" spans="1:9" s="32" customFormat="1" ht="25.5" customHeight="1" x14ac:dyDescent="0.2">
      <c r="A65" s="175"/>
      <c r="B65" s="197"/>
      <c r="C65" s="84" t="s">
        <v>336</v>
      </c>
      <c r="D65" s="180"/>
      <c r="E65" s="95">
        <v>11354.98</v>
      </c>
      <c r="F65" s="95">
        <v>12300.2</v>
      </c>
      <c r="G65" s="43">
        <v>13828.6</v>
      </c>
      <c r="H65" s="43">
        <v>13828.6</v>
      </c>
      <c r="I65" s="43">
        <v>13828.6</v>
      </c>
    </row>
    <row r="66" spans="1:9" s="32" customFormat="1" ht="24" customHeight="1" x14ac:dyDescent="0.2">
      <c r="A66" s="173" t="s">
        <v>121</v>
      </c>
      <c r="B66" s="196" t="s">
        <v>95</v>
      </c>
      <c r="C66" s="84" t="s">
        <v>32</v>
      </c>
      <c r="D66" s="169" t="s">
        <v>351</v>
      </c>
      <c r="E66" s="97">
        <v>145947</v>
      </c>
      <c r="F66" s="97">
        <v>196647</v>
      </c>
      <c r="G66" s="97">
        <v>190867</v>
      </c>
      <c r="H66" s="97">
        <v>190867</v>
      </c>
      <c r="I66" s="97">
        <v>190867</v>
      </c>
    </row>
    <row r="67" spans="1:9" s="32" customFormat="1" ht="24" customHeight="1" x14ac:dyDescent="0.2">
      <c r="A67" s="175"/>
      <c r="B67" s="197"/>
      <c r="C67" s="84" t="s">
        <v>336</v>
      </c>
      <c r="D67" s="180"/>
      <c r="E67" s="95">
        <v>20846.3</v>
      </c>
      <c r="F67" s="95">
        <v>34625.5</v>
      </c>
      <c r="G67" s="95">
        <v>38874.400000000001</v>
      </c>
      <c r="H67" s="95">
        <v>38874.400000000001</v>
      </c>
      <c r="I67" s="95">
        <v>38874.400000000001</v>
      </c>
    </row>
    <row r="68" spans="1:9" s="34" customFormat="1" ht="20.25" customHeight="1" x14ac:dyDescent="0.2">
      <c r="A68" s="35" t="s">
        <v>8</v>
      </c>
      <c r="B68" s="20" t="s">
        <v>19</v>
      </c>
      <c r="C68" s="22"/>
      <c r="D68" s="22"/>
      <c r="E68" s="35"/>
      <c r="F68" s="35"/>
      <c r="G68" s="37"/>
      <c r="H68" s="37"/>
      <c r="I68" s="37"/>
    </row>
    <row r="69" spans="1:9" s="34" customFormat="1" ht="60.75" customHeight="1" x14ac:dyDescent="0.2">
      <c r="A69" s="173" t="s">
        <v>9</v>
      </c>
      <c r="B69" s="196" t="s">
        <v>54</v>
      </c>
      <c r="C69" s="80" t="s">
        <v>129</v>
      </c>
      <c r="D69" s="82"/>
      <c r="E69" s="84">
        <v>16</v>
      </c>
      <c r="F69" s="84">
        <v>24</v>
      </c>
      <c r="G69" s="42">
        <v>24</v>
      </c>
      <c r="H69" s="42">
        <v>24</v>
      </c>
      <c r="I69" s="42">
        <v>24</v>
      </c>
    </row>
    <row r="70" spans="1:9" s="34" customFormat="1" ht="30" customHeight="1" x14ac:dyDescent="0.2">
      <c r="A70" s="175"/>
      <c r="B70" s="197"/>
      <c r="C70" s="41" t="s">
        <v>336</v>
      </c>
      <c r="D70" s="82" t="s">
        <v>340</v>
      </c>
      <c r="E70" s="43">
        <v>8034.3</v>
      </c>
      <c r="F70" s="43">
        <v>7810.7</v>
      </c>
      <c r="G70" s="43">
        <v>8756.4</v>
      </c>
      <c r="H70" s="43">
        <v>8756.4</v>
      </c>
      <c r="I70" s="43">
        <v>8756.4</v>
      </c>
    </row>
    <row r="71" spans="1:9" s="34" customFormat="1" ht="25.5" customHeight="1" x14ac:dyDescent="0.2">
      <c r="A71" s="283" t="s">
        <v>10</v>
      </c>
      <c r="B71" s="196" t="s">
        <v>54</v>
      </c>
      <c r="C71" s="80" t="s">
        <v>31</v>
      </c>
      <c r="D71" s="82"/>
      <c r="E71" s="42">
        <v>1313</v>
      </c>
      <c r="F71" s="42">
        <v>1205</v>
      </c>
      <c r="G71" s="42">
        <v>1205</v>
      </c>
      <c r="H71" s="42">
        <v>1205</v>
      </c>
      <c r="I71" s="42">
        <v>1205</v>
      </c>
    </row>
    <row r="72" spans="1:9" s="34" customFormat="1" ht="25.5" customHeight="1" x14ac:dyDescent="0.2">
      <c r="A72" s="174"/>
      <c r="B72" s="239"/>
      <c r="C72" s="41" t="s">
        <v>336</v>
      </c>
      <c r="D72" s="82" t="s">
        <v>350</v>
      </c>
      <c r="E72" s="43">
        <v>2403.1999999999998</v>
      </c>
      <c r="F72" s="43">
        <v>3201</v>
      </c>
      <c r="G72" s="43">
        <v>3049.8</v>
      </c>
      <c r="H72" s="43">
        <v>3049.8</v>
      </c>
      <c r="I72" s="43">
        <v>3049.8</v>
      </c>
    </row>
    <row r="73" spans="1:9" s="34" customFormat="1" ht="25.5" customHeight="1" x14ac:dyDescent="0.2">
      <c r="A73" s="175"/>
      <c r="B73" s="197"/>
      <c r="C73" s="41" t="s">
        <v>336</v>
      </c>
      <c r="D73" s="82" t="s">
        <v>340</v>
      </c>
      <c r="E73" s="43">
        <v>1040</v>
      </c>
      <c r="F73" s="43">
        <v>3347.9</v>
      </c>
      <c r="G73" s="43">
        <v>3754.9</v>
      </c>
      <c r="H73" s="43">
        <v>3754.9</v>
      </c>
      <c r="I73" s="43">
        <v>3754.9</v>
      </c>
    </row>
    <row r="74" spans="1:9" s="34" customFormat="1" ht="38.25" customHeight="1" x14ac:dyDescent="0.2">
      <c r="A74" s="173" t="s">
        <v>11</v>
      </c>
      <c r="B74" s="196" t="s">
        <v>133</v>
      </c>
      <c r="C74" s="80" t="s">
        <v>33</v>
      </c>
      <c r="D74" s="169" t="s">
        <v>340</v>
      </c>
      <c r="E74" s="84">
        <v>45</v>
      </c>
      <c r="F74" s="84">
        <v>83</v>
      </c>
      <c r="G74" s="42">
        <v>83</v>
      </c>
      <c r="H74" s="42">
        <v>83</v>
      </c>
      <c r="I74" s="42">
        <v>83</v>
      </c>
    </row>
    <row r="75" spans="1:9" s="34" customFormat="1" ht="38.25" customHeight="1" x14ac:dyDescent="0.2">
      <c r="A75" s="175"/>
      <c r="B75" s="197"/>
      <c r="C75" s="84" t="s">
        <v>336</v>
      </c>
      <c r="D75" s="180"/>
      <c r="E75" s="84">
        <v>5105.2</v>
      </c>
      <c r="F75" s="84">
        <v>6907.4</v>
      </c>
      <c r="G75" s="43">
        <v>7742.8</v>
      </c>
      <c r="H75" s="43">
        <v>7742.8</v>
      </c>
      <c r="I75" s="43">
        <v>7742.8</v>
      </c>
    </row>
    <row r="76" spans="1:9" s="32" customFormat="1" ht="37.5" customHeight="1" x14ac:dyDescent="0.2">
      <c r="A76" s="283" t="s">
        <v>21</v>
      </c>
      <c r="B76" s="196" t="s">
        <v>132</v>
      </c>
      <c r="C76" s="80" t="s">
        <v>33</v>
      </c>
      <c r="D76" s="169" t="s">
        <v>340</v>
      </c>
      <c r="E76" s="84">
        <v>25</v>
      </c>
      <c r="F76" s="84">
        <v>40</v>
      </c>
      <c r="G76" s="42">
        <v>40</v>
      </c>
      <c r="H76" s="42">
        <v>40</v>
      </c>
      <c r="I76" s="42">
        <v>40</v>
      </c>
    </row>
    <row r="77" spans="1:9" s="32" customFormat="1" ht="42.75" customHeight="1" x14ac:dyDescent="0.2">
      <c r="A77" s="251"/>
      <c r="B77" s="197"/>
      <c r="C77" s="84" t="s">
        <v>336</v>
      </c>
      <c r="D77" s="180"/>
      <c r="E77" s="43">
        <v>5558.6</v>
      </c>
      <c r="F77" s="43">
        <v>6376.1</v>
      </c>
      <c r="G77" s="43">
        <v>7148.8</v>
      </c>
      <c r="H77" s="43">
        <v>7148.8</v>
      </c>
      <c r="I77" s="43">
        <v>7148.8</v>
      </c>
    </row>
    <row r="78" spans="1:9" s="32" customFormat="1" ht="25.5" customHeight="1" x14ac:dyDescent="0.2">
      <c r="A78" s="283" t="s">
        <v>23</v>
      </c>
      <c r="B78" s="194" t="s">
        <v>131</v>
      </c>
      <c r="C78" s="80" t="s">
        <v>33</v>
      </c>
      <c r="D78" s="169" t="s">
        <v>340</v>
      </c>
      <c r="E78" s="84">
        <v>189</v>
      </c>
      <c r="F78" s="84">
        <v>237</v>
      </c>
      <c r="G78" s="42">
        <v>237</v>
      </c>
      <c r="H78" s="42">
        <v>237</v>
      </c>
      <c r="I78" s="42">
        <v>237</v>
      </c>
    </row>
    <row r="79" spans="1:9" s="32" customFormat="1" ht="27.75" customHeight="1" x14ac:dyDescent="0.2">
      <c r="A79" s="251"/>
      <c r="B79" s="195"/>
      <c r="C79" s="41" t="s">
        <v>336</v>
      </c>
      <c r="D79" s="180"/>
      <c r="E79" s="43">
        <v>8384.5</v>
      </c>
      <c r="F79" s="43">
        <v>10172.299999999999</v>
      </c>
      <c r="G79" s="43">
        <v>11318.6</v>
      </c>
      <c r="H79" s="43">
        <v>11318.6</v>
      </c>
      <c r="I79" s="43">
        <v>11318.6</v>
      </c>
    </row>
    <row r="80" spans="1:9" s="32" customFormat="1" ht="43.5" customHeight="1" x14ac:dyDescent="0.2">
      <c r="A80" s="171" t="s">
        <v>24</v>
      </c>
      <c r="B80" s="173" t="s">
        <v>131</v>
      </c>
      <c r="C80" s="80" t="s">
        <v>130</v>
      </c>
      <c r="D80" s="169" t="s">
        <v>340</v>
      </c>
      <c r="E80" s="42">
        <v>20</v>
      </c>
      <c r="F80" s="42">
        <v>20</v>
      </c>
      <c r="G80" s="42">
        <v>20</v>
      </c>
      <c r="H80" s="42">
        <v>20</v>
      </c>
      <c r="I80" s="42">
        <v>20</v>
      </c>
    </row>
    <row r="81" spans="1:16" s="32" customFormat="1" ht="25.5" customHeight="1" x14ac:dyDescent="0.2">
      <c r="A81" s="172"/>
      <c r="B81" s="174"/>
      <c r="C81" s="84" t="s">
        <v>336</v>
      </c>
      <c r="D81" s="170"/>
      <c r="E81" s="43">
        <v>12570.6</v>
      </c>
      <c r="F81" s="43">
        <v>12220.8</v>
      </c>
      <c r="G81" s="43">
        <v>13701.5</v>
      </c>
      <c r="H81" s="43">
        <v>13701.5</v>
      </c>
      <c r="I81" s="43">
        <v>13701.5</v>
      </c>
    </row>
    <row r="82" spans="1:16" s="32" customFormat="1" ht="28.5" customHeight="1" x14ac:dyDescent="0.2">
      <c r="A82" s="229" t="s">
        <v>12</v>
      </c>
      <c r="B82" s="230"/>
      <c r="C82" s="230"/>
      <c r="D82" s="230"/>
      <c r="E82" s="230"/>
      <c r="F82" s="230"/>
      <c r="G82" s="230"/>
      <c r="H82" s="230"/>
      <c r="I82" s="231"/>
      <c r="J82" s="66"/>
      <c r="K82" s="66"/>
      <c r="L82" s="66"/>
      <c r="M82" s="66"/>
      <c r="N82" s="66"/>
    </row>
    <row r="83" spans="1:16" s="32" customFormat="1" ht="54.75" customHeight="1" x14ac:dyDescent="0.2">
      <c r="A83" s="4" t="s">
        <v>1</v>
      </c>
      <c r="B83" s="90" t="s">
        <v>46</v>
      </c>
      <c r="C83" s="5" t="s">
        <v>3</v>
      </c>
      <c r="D83" s="5"/>
      <c r="E83" s="9">
        <f>E86+E89+E91+E93+E95+E97+E99+E101+E103+E105+E107+E109+E111+E113+E115+E118+E120+E122+E124+E126</f>
        <v>285200.20000000007</v>
      </c>
      <c r="F83" s="9">
        <f t="shared" ref="F83" si="1">F86+F89+F91+F93+F95+F97+F99+F101+F103+F105+F107+F109+F111+F113+F115+F118+F120+F122+F124+F126</f>
        <v>329051.96299999993</v>
      </c>
      <c r="G83" s="9">
        <v>332899</v>
      </c>
      <c r="H83" s="9">
        <v>332899</v>
      </c>
      <c r="I83" s="159">
        <v>332899</v>
      </c>
      <c r="J83" s="66">
        <v>285200.2</v>
      </c>
      <c r="K83" s="66">
        <v>329052</v>
      </c>
      <c r="L83" s="66">
        <v>332899</v>
      </c>
      <c r="M83" s="66">
        <v>332899</v>
      </c>
      <c r="N83" s="66">
        <v>332899</v>
      </c>
      <c r="O83" s="66"/>
      <c r="P83" s="66"/>
    </row>
    <row r="84" spans="1:16" s="34" customFormat="1" ht="15" customHeight="1" x14ac:dyDescent="0.2">
      <c r="A84" s="7" t="s">
        <v>4</v>
      </c>
      <c r="B84" s="20" t="s">
        <v>20</v>
      </c>
      <c r="C84" s="22"/>
      <c r="D84" s="22"/>
      <c r="E84" s="21"/>
      <c r="F84" s="21"/>
      <c r="G84" s="21"/>
      <c r="H84" s="21"/>
      <c r="I84" s="21"/>
      <c r="L84" s="66"/>
      <c r="M84" s="66"/>
      <c r="N84" s="66"/>
      <c r="O84" s="66"/>
      <c r="P84" s="66"/>
    </row>
    <row r="85" spans="1:16" s="32" customFormat="1" ht="30.75" customHeight="1" x14ac:dyDescent="0.2">
      <c r="A85" s="196" t="s">
        <v>5</v>
      </c>
      <c r="B85" s="196" t="s">
        <v>61</v>
      </c>
      <c r="C85" s="84" t="s">
        <v>125</v>
      </c>
      <c r="D85" s="169" t="s">
        <v>352</v>
      </c>
      <c r="E85" s="11">
        <v>3200</v>
      </c>
      <c r="F85" s="55">
        <v>4400</v>
      </c>
      <c r="G85" s="55">
        <v>4450</v>
      </c>
      <c r="H85" s="55">
        <v>4450</v>
      </c>
      <c r="I85" s="55">
        <v>4500</v>
      </c>
      <c r="M85" s="67"/>
      <c r="N85" s="67"/>
      <c r="O85" s="67"/>
    </row>
    <row r="86" spans="1:16" s="32" customFormat="1" ht="30.75" customHeight="1" x14ac:dyDescent="0.2">
      <c r="A86" s="197"/>
      <c r="B86" s="197"/>
      <c r="C86" s="84" t="s">
        <v>336</v>
      </c>
      <c r="D86" s="180"/>
      <c r="E86" s="11">
        <v>13159</v>
      </c>
      <c r="F86" s="55">
        <v>14159</v>
      </c>
      <c r="G86" s="55">
        <v>14159</v>
      </c>
      <c r="H86" s="55">
        <v>14159</v>
      </c>
      <c r="I86" s="55">
        <v>14159</v>
      </c>
    </row>
    <row r="87" spans="1:16" s="32" customFormat="1" ht="25.5" customHeight="1" x14ac:dyDescent="0.2">
      <c r="A87" s="196" t="s">
        <v>6</v>
      </c>
      <c r="B87" s="196" t="s">
        <v>62</v>
      </c>
      <c r="C87" s="84" t="s">
        <v>125</v>
      </c>
      <c r="D87" s="173" t="s">
        <v>352</v>
      </c>
      <c r="E87" s="11">
        <v>23876</v>
      </c>
      <c r="F87" s="55">
        <v>20000</v>
      </c>
      <c r="G87" s="55">
        <v>20000</v>
      </c>
      <c r="H87" s="55">
        <v>20000</v>
      </c>
      <c r="I87" s="55">
        <v>20000</v>
      </c>
    </row>
    <row r="88" spans="1:16" s="32" customFormat="1" ht="25.5" hidden="1" customHeight="1" x14ac:dyDescent="0.2">
      <c r="A88" s="239"/>
      <c r="B88" s="239"/>
      <c r="C88" s="84" t="s">
        <v>76</v>
      </c>
      <c r="D88" s="174"/>
      <c r="E88" s="11"/>
      <c r="F88" s="55"/>
      <c r="G88" s="56">
        <v>0</v>
      </c>
      <c r="H88" s="56">
        <v>0</v>
      </c>
      <c r="I88" s="56">
        <v>0</v>
      </c>
    </row>
    <row r="89" spans="1:16" s="32" customFormat="1" ht="30.75" customHeight="1" x14ac:dyDescent="0.2">
      <c r="A89" s="239"/>
      <c r="B89" s="197"/>
      <c r="C89" s="84" t="s">
        <v>336</v>
      </c>
      <c r="D89" s="175"/>
      <c r="E89" s="11">
        <f>72821.62-14951.88</f>
        <v>57869.74</v>
      </c>
      <c r="F89" s="55">
        <v>63802.8</v>
      </c>
      <c r="G89" s="56">
        <f>68000-8287</f>
        <v>59713</v>
      </c>
      <c r="H89" s="56">
        <f t="shared" ref="H89:I89" si="2">68000-8287</f>
        <v>59713</v>
      </c>
      <c r="I89" s="56">
        <f t="shared" si="2"/>
        <v>59713</v>
      </c>
    </row>
    <row r="90" spans="1:16" s="32" customFormat="1" ht="27.75" customHeight="1" x14ac:dyDescent="0.2">
      <c r="A90" s="239" t="s">
        <v>7</v>
      </c>
      <c r="B90" s="194" t="s">
        <v>63</v>
      </c>
      <c r="C90" s="84" t="s">
        <v>125</v>
      </c>
      <c r="D90" s="173" t="s">
        <v>352</v>
      </c>
      <c r="E90" s="52">
        <v>95098</v>
      </c>
      <c r="F90" s="101">
        <v>95098</v>
      </c>
      <c r="G90" s="101">
        <v>95098</v>
      </c>
      <c r="H90" s="101">
        <v>95098</v>
      </c>
      <c r="I90" s="101">
        <v>95098</v>
      </c>
      <c r="J90" s="64"/>
    </row>
    <row r="91" spans="1:16" s="32" customFormat="1" ht="27.75" customHeight="1" x14ac:dyDescent="0.2">
      <c r="A91" s="197"/>
      <c r="B91" s="195"/>
      <c r="C91" s="84" t="s">
        <v>336</v>
      </c>
      <c r="D91" s="175"/>
      <c r="E91" s="52">
        <v>18428.387999999999</v>
      </c>
      <c r="F91" s="52">
        <v>18428.387999999999</v>
      </c>
      <c r="G91" s="52">
        <v>18428</v>
      </c>
      <c r="H91" s="52">
        <v>18428.387999999999</v>
      </c>
      <c r="I91" s="52">
        <v>18428.387999999999</v>
      </c>
    </row>
    <row r="92" spans="1:16" s="32" customFormat="1" ht="25.5" customHeight="1" x14ac:dyDescent="0.2">
      <c r="A92" s="196" t="s">
        <v>16</v>
      </c>
      <c r="B92" s="196" t="s">
        <v>64</v>
      </c>
      <c r="C92" s="84" t="s">
        <v>125</v>
      </c>
      <c r="D92" s="173" t="s">
        <v>352</v>
      </c>
      <c r="E92" s="12">
        <v>258</v>
      </c>
      <c r="F92" s="57">
        <v>180</v>
      </c>
      <c r="G92" s="57">
        <v>250</v>
      </c>
      <c r="H92" s="57">
        <v>250</v>
      </c>
      <c r="I92" s="57">
        <v>250</v>
      </c>
    </row>
    <row r="93" spans="1:16" s="32" customFormat="1" ht="37.5" customHeight="1" x14ac:dyDescent="0.2">
      <c r="A93" s="197"/>
      <c r="B93" s="197"/>
      <c r="C93" s="84" t="s">
        <v>336</v>
      </c>
      <c r="D93" s="175"/>
      <c r="E93" s="12">
        <v>3758.69</v>
      </c>
      <c r="F93" s="57">
        <v>3623.4</v>
      </c>
      <c r="G93" s="57">
        <v>2732.98</v>
      </c>
      <c r="H93" s="57">
        <v>2732.98</v>
      </c>
      <c r="I93" s="57">
        <v>2732.98</v>
      </c>
    </row>
    <row r="94" spans="1:16" s="32" customFormat="1" ht="36.75" customHeight="1" x14ac:dyDescent="0.2">
      <c r="A94" s="196" t="s">
        <v>18</v>
      </c>
      <c r="B94" s="196" t="s">
        <v>65</v>
      </c>
      <c r="C94" s="84" t="s">
        <v>125</v>
      </c>
      <c r="D94" s="173" t="s">
        <v>352</v>
      </c>
      <c r="E94" s="13">
        <v>696</v>
      </c>
      <c r="F94" s="57">
        <v>400</v>
      </c>
      <c r="G94" s="57">
        <v>500</v>
      </c>
      <c r="H94" s="57">
        <v>500</v>
      </c>
      <c r="I94" s="57">
        <v>500</v>
      </c>
    </row>
    <row r="95" spans="1:16" s="32" customFormat="1" ht="36.75" customHeight="1" x14ac:dyDescent="0.2">
      <c r="A95" s="197"/>
      <c r="B95" s="197"/>
      <c r="C95" s="84" t="s">
        <v>336</v>
      </c>
      <c r="D95" s="175"/>
      <c r="E95" s="13">
        <v>6727.3</v>
      </c>
      <c r="F95" s="57">
        <v>8684.2999999999993</v>
      </c>
      <c r="G95" s="57">
        <v>5522.54</v>
      </c>
      <c r="H95" s="57">
        <v>5522.54</v>
      </c>
      <c r="I95" s="57">
        <v>5522.54</v>
      </c>
    </row>
    <row r="96" spans="1:16" s="32" customFormat="1" ht="36.75" customHeight="1" x14ac:dyDescent="0.2">
      <c r="A96" s="196" t="s">
        <v>35</v>
      </c>
      <c r="B96" s="196" t="s">
        <v>66</v>
      </c>
      <c r="C96" s="84" t="s">
        <v>125</v>
      </c>
      <c r="D96" s="173" t="s">
        <v>352</v>
      </c>
      <c r="E96" s="13">
        <v>4560</v>
      </c>
      <c r="F96" s="57">
        <v>2850</v>
      </c>
      <c r="G96" s="57">
        <v>2850</v>
      </c>
      <c r="H96" s="57">
        <v>2850</v>
      </c>
      <c r="I96" s="57">
        <v>2850</v>
      </c>
    </row>
    <row r="97" spans="1:9" s="32" customFormat="1" ht="36.75" customHeight="1" x14ac:dyDescent="0.2">
      <c r="A97" s="197"/>
      <c r="B97" s="197"/>
      <c r="C97" s="84" t="s">
        <v>336</v>
      </c>
      <c r="D97" s="175"/>
      <c r="E97" s="9">
        <v>6903.4</v>
      </c>
      <c r="F97" s="142">
        <v>3859</v>
      </c>
      <c r="G97" s="142">
        <v>2739.9</v>
      </c>
      <c r="H97" s="142">
        <v>2739.5</v>
      </c>
      <c r="I97" s="142">
        <v>2739.5</v>
      </c>
    </row>
    <row r="98" spans="1:9" s="32" customFormat="1" ht="36.75" customHeight="1" x14ac:dyDescent="0.2">
      <c r="A98" s="196" t="s">
        <v>36</v>
      </c>
      <c r="B98" s="196" t="s">
        <v>67</v>
      </c>
      <c r="C98" s="84" t="s">
        <v>125</v>
      </c>
      <c r="D98" s="173" t="s">
        <v>352</v>
      </c>
      <c r="E98" s="12">
        <v>245</v>
      </c>
      <c r="F98" s="57">
        <v>250</v>
      </c>
      <c r="G98" s="57">
        <v>250</v>
      </c>
      <c r="H98" s="57">
        <v>250</v>
      </c>
      <c r="I98" s="57">
        <v>250</v>
      </c>
    </row>
    <row r="99" spans="1:9" s="32" customFormat="1" ht="36.75" customHeight="1" x14ac:dyDescent="0.2">
      <c r="A99" s="197"/>
      <c r="B99" s="197"/>
      <c r="C99" s="84" t="s">
        <v>336</v>
      </c>
      <c r="D99" s="175"/>
      <c r="E99" s="12">
        <v>4434.6000000000004</v>
      </c>
      <c r="F99" s="57">
        <v>4035.5</v>
      </c>
      <c r="G99" s="57">
        <v>4438.67</v>
      </c>
      <c r="H99" s="57">
        <v>4438.67</v>
      </c>
      <c r="I99" s="57">
        <v>4438.67</v>
      </c>
    </row>
    <row r="100" spans="1:9" s="32" customFormat="1" ht="36.75" customHeight="1" x14ac:dyDescent="0.2">
      <c r="A100" s="196" t="s">
        <v>37</v>
      </c>
      <c r="B100" s="196" t="s">
        <v>68</v>
      </c>
      <c r="C100" s="84" t="s">
        <v>125</v>
      </c>
      <c r="D100" s="173" t="s">
        <v>352</v>
      </c>
      <c r="E100" s="160">
        <v>2068</v>
      </c>
      <c r="F100" s="57">
        <v>2500</v>
      </c>
      <c r="G100" s="57">
        <v>2100</v>
      </c>
      <c r="H100" s="57">
        <v>2100</v>
      </c>
      <c r="I100" s="57">
        <v>2100</v>
      </c>
    </row>
    <row r="101" spans="1:9" s="32" customFormat="1" ht="36.75" customHeight="1" x14ac:dyDescent="0.2">
      <c r="A101" s="197"/>
      <c r="B101" s="197"/>
      <c r="C101" s="84" t="s">
        <v>336</v>
      </c>
      <c r="D101" s="175"/>
      <c r="E101" s="160">
        <v>20566.37</v>
      </c>
      <c r="F101" s="57">
        <v>33000</v>
      </c>
      <c r="G101" s="57">
        <v>33599.89</v>
      </c>
      <c r="H101" s="57">
        <v>33599.89</v>
      </c>
      <c r="I101" s="57">
        <v>33599.89</v>
      </c>
    </row>
    <row r="102" spans="1:9" s="32" customFormat="1" ht="36.75" customHeight="1" x14ac:dyDescent="0.2">
      <c r="A102" s="196" t="s">
        <v>38</v>
      </c>
      <c r="B102" s="261" t="s">
        <v>69</v>
      </c>
      <c r="C102" s="14" t="s">
        <v>77</v>
      </c>
      <c r="D102" s="173" t="s">
        <v>352</v>
      </c>
      <c r="E102" s="15">
        <v>99886</v>
      </c>
      <c r="F102" s="58">
        <v>102886</v>
      </c>
      <c r="G102" s="58">
        <v>105972</v>
      </c>
      <c r="H102" s="59">
        <v>109151</v>
      </c>
      <c r="I102" s="59">
        <v>112426</v>
      </c>
    </row>
    <row r="103" spans="1:9" s="32" customFormat="1" ht="36.75" customHeight="1" x14ac:dyDescent="0.2">
      <c r="A103" s="197"/>
      <c r="B103" s="262"/>
      <c r="C103" s="14" t="s">
        <v>336</v>
      </c>
      <c r="D103" s="175"/>
      <c r="E103" s="15">
        <v>38949.065000000002</v>
      </c>
      <c r="F103" s="58">
        <v>57000</v>
      </c>
      <c r="G103" s="58">
        <v>57071.967000000004</v>
      </c>
      <c r="H103" s="59">
        <v>56694.261999999988</v>
      </c>
      <c r="I103" s="59">
        <v>56289.93200000003</v>
      </c>
    </row>
    <row r="104" spans="1:9" s="32" customFormat="1" ht="36.75" customHeight="1" x14ac:dyDescent="0.2">
      <c r="A104" s="196" t="s">
        <v>39</v>
      </c>
      <c r="B104" s="261" t="s">
        <v>70</v>
      </c>
      <c r="C104" s="14" t="s">
        <v>77</v>
      </c>
      <c r="D104" s="173" t="s">
        <v>352</v>
      </c>
      <c r="E104" s="15">
        <v>61393</v>
      </c>
      <c r="F104" s="58">
        <v>60045</v>
      </c>
      <c r="G104" s="58">
        <v>60645</v>
      </c>
      <c r="H104" s="59">
        <v>61251</v>
      </c>
      <c r="I104" s="59">
        <v>61864</v>
      </c>
    </row>
    <row r="105" spans="1:9" s="32" customFormat="1" ht="36.75" customHeight="1" x14ac:dyDescent="0.2">
      <c r="A105" s="197"/>
      <c r="B105" s="262"/>
      <c r="C105" s="14" t="s">
        <v>336</v>
      </c>
      <c r="D105" s="175"/>
      <c r="E105" s="15">
        <v>8562.68</v>
      </c>
      <c r="F105" s="58">
        <v>12796.094999999999</v>
      </c>
      <c r="G105" s="58">
        <v>12796.094999999999</v>
      </c>
      <c r="H105" s="59">
        <v>12923.96</v>
      </c>
      <c r="I105" s="59">
        <v>13053.3</v>
      </c>
    </row>
    <row r="106" spans="1:9" s="32" customFormat="1" ht="36.75" customHeight="1" x14ac:dyDescent="0.2">
      <c r="A106" s="196" t="s">
        <v>47</v>
      </c>
      <c r="B106" s="261" t="s">
        <v>71</v>
      </c>
      <c r="C106" s="14" t="s">
        <v>77</v>
      </c>
      <c r="D106" s="173" t="s">
        <v>352</v>
      </c>
      <c r="E106" s="15">
        <v>9696</v>
      </c>
      <c r="F106" s="58">
        <v>10666</v>
      </c>
      <c r="G106" s="58">
        <v>11733</v>
      </c>
      <c r="H106" s="59">
        <v>12906</v>
      </c>
      <c r="I106" s="59">
        <v>14197</v>
      </c>
    </row>
    <row r="107" spans="1:9" s="32" customFormat="1" ht="36.75" customHeight="1" x14ac:dyDescent="0.2">
      <c r="A107" s="197"/>
      <c r="B107" s="262"/>
      <c r="C107" s="14" t="s">
        <v>336</v>
      </c>
      <c r="D107" s="175"/>
      <c r="E107" s="15">
        <v>2989.665</v>
      </c>
      <c r="F107" s="58">
        <v>2965.28</v>
      </c>
      <c r="G107" s="58">
        <v>2499.13</v>
      </c>
      <c r="H107" s="59">
        <v>2748.97</v>
      </c>
      <c r="I107" s="59">
        <v>3023.96</v>
      </c>
    </row>
    <row r="108" spans="1:9" s="32" customFormat="1" ht="27" customHeight="1" x14ac:dyDescent="0.2">
      <c r="A108" s="196" t="s">
        <v>48</v>
      </c>
      <c r="B108" s="189" t="s">
        <v>72</v>
      </c>
      <c r="C108" s="84" t="s">
        <v>125</v>
      </c>
      <c r="D108" s="173" t="s">
        <v>352</v>
      </c>
      <c r="E108" s="16">
        <v>5700</v>
      </c>
      <c r="F108" s="60">
        <v>4000</v>
      </c>
      <c r="G108" s="60">
        <v>4080</v>
      </c>
      <c r="H108" s="55">
        <v>4080</v>
      </c>
      <c r="I108" s="55">
        <v>4080</v>
      </c>
    </row>
    <row r="109" spans="1:9" s="32" customFormat="1" ht="17.25" customHeight="1" x14ac:dyDescent="0.2">
      <c r="A109" s="197"/>
      <c r="B109" s="190"/>
      <c r="C109" s="84" t="s">
        <v>336</v>
      </c>
      <c r="D109" s="175"/>
      <c r="E109" s="16">
        <v>7125.1490000000003</v>
      </c>
      <c r="F109" s="60">
        <v>10048</v>
      </c>
      <c r="G109" s="60">
        <v>10048.4</v>
      </c>
      <c r="H109" s="60">
        <v>10048.4</v>
      </c>
      <c r="I109" s="60">
        <v>10048.4</v>
      </c>
    </row>
    <row r="110" spans="1:9" s="32" customFormat="1" ht="26.25" customHeight="1" x14ac:dyDescent="0.2">
      <c r="A110" s="196" t="s">
        <v>40</v>
      </c>
      <c r="B110" s="189" t="s">
        <v>73</v>
      </c>
      <c r="C110" s="84" t="s">
        <v>125</v>
      </c>
      <c r="D110" s="173" t="s">
        <v>352</v>
      </c>
      <c r="E110" s="11">
        <v>2494</v>
      </c>
      <c r="F110" s="55">
        <v>2500</v>
      </c>
      <c r="G110" s="55">
        <v>2550</v>
      </c>
      <c r="H110" s="55">
        <v>2550</v>
      </c>
      <c r="I110" s="55">
        <v>2550</v>
      </c>
    </row>
    <row r="111" spans="1:9" s="32" customFormat="1" ht="26.25" customHeight="1" x14ac:dyDescent="0.2">
      <c r="A111" s="197"/>
      <c r="B111" s="190"/>
      <c r="C111" s="84" t="s">
        <v>336</v>
      </c>
      <c r="D111" s="175"/>
      <c r="E111" s="11">
        <v>3117.5650000000001</v>
      </c>
      <c r="F111" s="55">
        <v>2869.9</v>
      </c>
      <c r="G111" s="55">
        <v>3709.9</v>
      </c>
      <c r="H111" s="55">
        <v>3709.9</v>
      </c>
      <c r="I111" s="55">
        <v>3709.9</v>
      </c>
    </row>
    <row r="112" spans="1:9" s="32" customFormat="1" ht="21.75" customHeight="1" x14ac:dyDescent="0.2">
      <c r="A112" s="196" t="s">
        <v>41</v>
      </c>
      <c r="B112" s="189" t="s">
        <v>74</v>
      </c>
      <c r="C112" s="84" t="s">
        <v>125</v>
      </c>
      <c r="D112" s="173" t="s">
        <v>352</v>
      </c>
      <c r="E112" s="11">
        <v>15400</v>
      </c>
      <c r="F112" s="55">
        <v>16700</v>
      </c>
      <c r="G112" s="55">
        <v>17655</v>
      </c>
      <c r="H112" s="55">
        <v>17655</v>
      </c>
      <c r="I112" s="55">
        <v>17655</v>
      </c>
    </row>
    <row r="113" spans="1:14" s="32" customFormat="1" ht="21" customHeight="1" x14ac:dyDescent="0.2">
      <c r="A113" s="197"/>
      <c r="B113" s="190"/>
      <c r="C113" s="84" t="s">
        <v>336</v>
      </c>
      <c r="D113" s="175"/>
      <c r="E113" s="11">
        <v>21950.403999999999</v>
      </c>
      <c r="F113" s="55">
        <v>22683.8</v>
      </c>
      <c r="G113" s="55">
        <v>26599.9</v>
      </c>
      <c r="H113" s="55">
        <v>26599.9</v>
      </c>
      <c r="I113" s="55">
        <v>26599.9</v>
      </c>
    </row>
    <row r="114" spans="1:14" s="32" customFormat="1" ht="25.5" customHeight="1" x14ac:dyDescent="0.2">
      <c r="A114" s="196" t="s">
        <v>42</v>
      </c>
      <c r="B114" s="189" t="s">
        <v>75</v>
      </c>
      <c r="C114" s="84" t="s">
        <v>125</v>
      </c>
      <c r="D114" s="173" t="s">
        <v>352</v>
      </c>
      <c r="E114" s="11">
        <v>4013</v>
      </c>
      <c r="F114" s="55">
        <v>5700</v>
      </c>
      <c r="G114" s="55">
        <v>5815</v>
      </c>
      <c r="H114" s="55">
        <v>5815</v>
      </c>
      <c r="I114" s="55">
        <v>5815</v>
      </c>
    </row>
    <row r="115" spans="1:14" s="32" customFormat="1" ht="21.75" customHeight="1" x14ac:dyDescent="0.2">
      <c r="A115" s="197"/>
      <c r="B115" s="190"/>
      <c r="C115" s="84" t="s">
        <v>336</v>
      </c>
      <c r="D115" s="175"/>
      <c r="E115" s="11">
        <v>5016.3549999999996</v>
      </c>
      <c r="F115" s="55">
        <v>3138.8</v>
      </c>
      <c r="G115" s="55">
        <v>4159.6000000000004</v>
      </c>
      <c r="H115" s="55">
        <v>4159.6000000000004</v>
      </c>
      <c r="I115" s="55">
        <v>4159.6000000000004</v>
      </c>
    </row>
    <row r="116" spans="1:14" s="34" customFormat="1" ht="14.25" customHeight="1" x14ac:dyDescent="0.2">
      <c r="A116" s="7" t="s">
        <v>8</v>
      </c>
      <c r="B116" s="20" t="s">
        <v>19</v>
      </c>
      <c r="C116" s="8"/>
      <c r="D116" s="8"/>
      <c r="E116" s="21"/>
      <c r="F116" s="21"/>
      <c r="G116" s="21"/>
      <c r="H116" s="21"/>
      <c r="I116" s="21"/>
    </row>
    <row r="117" spans="1:14" s="32" customFormat="1" ht="26.25" customHeight="1" x14ac:dyDescent="0.2">
      <c r="A117" s="196" t="s">
        <v>9</v>
      </c>
      <c r="B117" s="205" t="s">
        <v>353</v>
      </c>
      <c r="C117" s="61" t="s">
        <v>31</v>
      </c>
      <c r="D117" s="273" t="s">
        <v>355</v>
      </c>
      <c r="E117" s="18">
        <v>616</v>
      </c>
      <c r="F117" s="57">
        <v>616</v>
      </c>
      <c r="G117" s="62">
        <v>616</v>
      </c>
      <c r="H117" s="62">
        <v>616</v>
      </c>
      <c r="I117" s="62">
        <v>628</v>
      </c>
    </row>
    <row r="118" spans="1:14" s="32" customFormat="1" ht="33" customHeight="1" x14ac:dyDescent="0.2">
      <c r="A118" s="197"/>
      <c r="B118" s="206"/>
      <c r="C118" s="54" t="s">
        <v>336</v>
      </c>
      <c r="D118" s="274"/>
      <c r="E118" s="19">
        <v>2423.0680000000002</v>
      </c>
      <c r="F118" s="57">
        <v>34244.9</v>
      </c>
      <c r="G118" s="62">
        <v>37061</v>
      </c>
      <c r="H118" s="62">
        <v>37061</v>
      </c>
      <c r="I118" s="62">
        <v>37061</v>
      </c>
    </row>
    <row r="119" spans="1:14" s="32" customFormat="1" ht="32.25" customHeight="1" x14ac:dyDescent="0.2">
      <c r="A119" s="196" t="s">
        <v>10</v>
      </c>
      <c r="B119" s="205" t="s">
        <v>354</v>
      </c>
      <c r="C119" s="54" t="s">
        <v>356</v>
      </c>
      <c r="D119" s="275" t="s">
        <v>355</v>
      </c>
      <c r="E119" s="12">
        <v>793</v>
      </c>
      <c r="F119" s="57">
        <v>700</v>
      </c>
      <c r="G119" s="62">
        <v>700</v>
      </c>
      <c r="H119" s="62">
        <v>700</v>
      </c>
      <c r="I119" s="62">
        <v>700</v>
      </c>
    </row>
    <row r="120" spans="1:14" s="32" customFormat="1" ht="25.5" customHeight="1" x14ac:dyDescent="0.2">
      <c r="A120" s="197"/>
      <c r="B120" s="206"/>
      <c r="C120" s="54" t="s">
        <v>336</v>
      </c>
      <c r="D120" s="276"/>
      <c r="E120" s="12">
        <v>12528.79</v>
      </c>
      <c r="F120" s="57">
        <v>4578.5</v>
      </c>
      <c r="G120" s="65">
        <v>5392.9</v>
      </c>
      <c r="H120" s="65">
        <v>5392.9</v>
      </c>
      <c r="I120" s="65">
        <v>5392.9</v>
      </c>
    </row>
    <row r="121" spans="1:14" s="32" customFormat="1" ht="20.25" customHeight="1" x14ac:dyDescent="0.2">
      <c r="A121" s="196" t="s">
        <v>11</v>
      </c>
      <c r="B121" s="271" t="s">
        <v>78</v>
      </c>
      <c r="C121" s="61" t="s">
        <v>77</v>
      </c>
      <c r="D121" s="273" t="s">
        <v>355</v>
      </c>
      <c r="E121" s="12">
        <v>170137</v>
      </c>
      <c r="F121" s="57">
        <v>700</v>
      </c>
      <c r="G121" s="57">
        <v>700</v>
      </c>
      <c r="H121" s="57">
        <v>700</v>
      </c>
      <c r="I121" s="57">
        <v>700</v>
      </c>
    </row>
    <row r="122" spans="1:14" s="32" customFormat="1" ht="21.75" customHeight="1" x14ac:dyDescent="0.2">
      <c r="A122" s="197"/>
      <c r="B122" s="272"/>
      <c r="C122" s="61" t="s">
        <v>336</v>
      </c>
      <c r="D122" s="274"/>
      <c r="E122" s="12">
        <v>19513.862000000001</v>
      </c>
      <c r="F122" s="57">
        <v>4578.5</v>
      </c>
      <c r="G122" s="57">
        <v>5392.9</v>
      </c>
      <c r="H122" s="57">
        <v>5392.9</v>
      </c>
      <c r="I122" s="57">
        <v>5392.9</v>
      </c>
    </row>
    <row r="123" spans="1:14" s="32" customFormat="1" ht="25.5" customHeight="1" x14ac:dyDescent="0.2">
      <c r="A123" s="196" t="s">
        <v>21</v>
      </c>
      <c r="B123" s="271" t="s">
        <v>79</v>
      </c>
      <c r="C123" s="61" t="s">
        <v>77</v>
      </c>
      <c r="D123" s="273" t="s">
        <v>355</v>
      </c>
      <c r="E123" s="12">
        <v>20392</v>
      </c>
      <c r="F123" s="57">
        <v>20799</v>
      </c>
      <c r="G123" s="57">
        <v>21214</v>
      </c>
      <c r="H123" s="57">
        <v>21214</v>
      </c>
      <c r="I123" s="57">
        <v>21214</v>
      </c>
    </row>
    <row r="124" spans="1:14" s="32" customFormat="1" ht="25.5" customHeight="1" x14ac:dyDescent="0.2">
      <c r="A124" s="197"/>
      <c r="B124" s="272"/>
      <c r="C124" s="61" t="s">
        <v>336</v>
      </c>
      <c r="D124" s="274"/>
      <c r="E124" s="12">
        <v>25517.109</v>
      </c>
      <c r="F124" s="57">
        <v>17000</v>
      </c>
      <c r="G124" s="57">
        <v>17323.900000000001</v>
      </c>
      <c r="H124" s="57">
        <v>17323.900000000001</v>
      </c>
      <c r="I124" s="57">
        <v>17323.900000000001</v>
      </c>
    </row>
    <row r="125" spans="1:14" s="32" customFormat="1" ht="21" customHeight="1" x14ac:dyDescent="0.2">
      <c r="A125" s="196" t="s">
        <v>22</v>
      </c>
      <c r="B125" s="271" t="s">
        <v>80</v>
      </c>
      <c r="C125" s="61" t="s">
        <v>77</v>
      </c>
      <c r="D125" s="273" t="s">
        <v>355</v>
      </c>
      <c r="E125" s="12">
        <v>32</v>
      </c>
      <c r="F125" s="57">
        <v>42</v>
      </c>
      <c r="G125" s="57">
        <v>32</v>
      </c>
      <c r="H125" s="63">
        <v>32</v>
      </c>
      <c r="I125" s="63">
        <v>32</v>
      </c>
    </row>
    <row r="126" spans="1:14" s="32" customFormat="1" ht="23.25" customHeight="1" x14ac:dyDescent="0.2">
      <c r="A126" s="197"/>
      <c r="B126" s="272"/>
      <c r="C126" s="61" t="s">
        <v>336</v>
      </c>
      <c r="D126" s="274"/>
      <c r="E126" s="12">
        <v>5659</v>
      </c>
      <c r="F126" s="57">
        <v>7555.8</v>
      </c>
      <c r="G126" s="57">
        <v>9509.2999999999993</v>
      </c>
      <c r="H126" s="57">
        <v>9509.2999999999993</v>
      </c>
      <c r="I126" s="57">
        <v>9509.2999999999993</v>
      </c>
    </row>
    <row r="127" spans="1:14" s="32" customFormat="1" ht="36.75" customHeight="1" x14ac:dyDescent="0.2">
      <c r="A127" s="229" t="s">
        <v>13</v>
      </c>
      <c r="B127" s="230"/>
      <c r="C127" s="230"/>
      <c r="D127" s="230"/>
      <c r="E127" s="230"/>
      <c r="F127" s="230"/>
      <c r="G127" s="230"/>
      <c r="H127" s="230"/>
      <c r="I127" s="230"/>
      <c r="J127" s="122"/>
      <c r="K127" s="123"/>
      <c r="L127" s="124"/>
    </row>
    <row r="128" spans="1:14" s="32" customFormat="1" ht="57" customHeight="1" x14ac:dyDescent="0.2">
      <c r="A128" s="7" t="s">
        <v>1</v>
      </c>
      <c r="B128" s="90" t="s">
        <v>46</v>
      </c>
      <c r="C128" s="8" t="s">
        <v>3</v>
      </c>
      <c r="D128" s="8"/>
      <c r="E128" s="6">
        <f>E131+E133+E135+E137+E139+E141+E143+E145+E147+E149+E151+E153+E155+E157+E159+E161+E163+E165+E167+E169+E171+E173+E175+E177+E179+E181+E183+E185+E187+E189+E191+E193+E195+E197+E199+E201+E203+E205+E207+E209+E211+E213+E215+E217+E219+E221+E223+E225+E227+E229+E231+E233+E235+E237+E239+E241+E243+E245+E247+E249+E251+E253+E255+E257+E259+E261+E263+E265+E267+E269+E271+E273+E275+E277+E279+E281+E283+E285+E287+E289+E291+E293+E295+E297+E299+E301+E303+E305+E307+E309+E311+E313+E315+E317+E319+E321+E323+E325+E327+E329+E331+E333+E335+E337+E339+E341+E343+E345+E347+E350+E352+E354+E356+E358+E360+E362+E364+E366+E368+E370+E372+E374+E376+E378+E380+E382</f>
        <v>250717.69999999992</v>
      </c>
      <c r="F128" s="6">
        <f t="shared" ref="F128:I128" si="3">F131+F133+F135+F137+F139+F141+F143+F145+F147+F149+F151+F153+F155+F157+F159+F161+F163+F165+F167+F169+F171+F173+F175+F177+F179+F181+F183+F185+F187+F189+F191+F193+F195+F197+F199+F201+F203+F205+F207+F209+F211+F213+F215+F217+F219+F221+F223+F225+F227+F229+F231+F233+F235+F237+F239+F241+F243+F245+F247+F249+F251+F253+F255+F257+F259+F261+F263+F265+F267+F269+F271+F273+F275+F277+F279+F281+F283+F285+F287+F289+F291+F293+F295+F297+F299+F301+F303+F305+F307+F309+F311+F313+F315+F317+F319+F321+F323+F325+F327+F329+F331+F333+F335+F337+F339+F341+F343+F345+F347+F350+F352+F354+F356+F358+F360+F362+F364+F366+F368+F370+F372+F374+F376+F378+F380+F382</f>
        <v>299625.69999999995</v>
      </c>
      <c r="G128" s="6">
        <f t="shared" si="3"/>
        <v>282083.40000000002</v>
      </c>
      <c r="H128" s="6">
        <f t="shared" si="3"/>
        <v>282083.40000000002</v>
      </c>
      <c r="I128" s="6">
        <f t="shared" si="3"/>
        <v>282083.40000000002</v>
      </c>
      <c r="J128" s="123">
        <v>250717.7</v>
      </c>
      <c r="K128" s="122">
        <v>299625.7</v>
      </c>
      <c r="L128" s="122">
        <v>282083.40000000002</v>
      </c>
      <c r="M128" s="32">
        <v>282083.40000000002</v>
      </c>
      <c r="N128" s="32">
        <v>282083.40000000002</v>
      </c>
    </row>
    <row r="129" spans="1:13" s="34" customFormat="1" ht="21.75" customHeight="1" x14ac:dyDescent="0.2">
      <c r="A129" s="7" t="s">
        <v>4</v>
      </c>
      <c r="B129" s="20" t="s">
        <v>20</v>
      </c>
      <c r="C129" s="22"/>
      <c r="D129" s="22"/>
      <c r="E129" s="46"/>
      <c r="F129" s="35"/>
      <c r="G129" s="113"/>
      <c r="H129" s="37"/>
      <c r="I129" s="37"/>
      <c r="J129" s="125"/>
      <c r="K129" s="125"/>
      <c r="L129" s="125"/>
    </row>
    <row r="130" spans="1:13" s="33" customFormat="1" ht="27" customHeight="1" x14ac:dyDescent="0.25">
      <c r="A130" s="189" t="s">
        <v>5</v>
      </c>
      <c r="B130" s="187" t="s">
        <v>82</v>
      </c>
      <c r="C130" s="84" t="s">
        <v>125</v>
      </c>
      <c r="D130" s="169" t="s">
        <v>369</v>
      </c>
      <c r="E130" s="27">
        <v>59</v>
      </c>
      <c r="F130" s="42">
        <v>0</v>
      </c>
      <c r="G130" s="143">
        <v>0</v>
      </c>
      <c r="H130" s="27">
        <v>0</v>
      </c>
      <c r="I130" s="27">
        <v>0</v>
      </c>
      <c r="J130" s="126"/>
      <c r="K130" s="31"/>
      <c r="L130" s="127"/>
      <c r="M130" s="38"/>
    </row>
    <row r="131" spans="1:13" s="33" customFormat="1" ht="15.75" x14ac:dyDescent="0.25">
      <c r="A131" s="190"/>
      <c r="B131" s="188"/>
      <c r="C131" s="84" t="s">
        <v>336</v>
      </c>
      <c r="D131" s="180"/>
      <c r="E131" s="3">
        <v>6003.6</v>
      </c>
      <c r="F131" s="43">
        <v>0</v>
      </c>
      <c r="G131" s="115">
        <v>0</v>
      </c>
      <c r="H131" s="3">
        <v>0</v>
      </c>
      <c r="I131" s="3">
        <v>0</v>
      </c>
      <c r="J131" s="126"/>
      <c r="K131" s="31"/>
      <c r="L131" s="127"/>
      <c r="M131" s="38"/>
    </row>
    <row r="132" spans="1:13" s="33" customFormat="1" ht="20.25" customHeight="1" x14ac:dyDescent="0.25">
      <c r="A132" s="189" t="s">
        <v>6</v>
      </c>
      <c r="B132" s="187" t="s">
        <v>83</v>
      </c>
      <c r="C132" s="84" t="s">
        <v>125</v>
      </c>
      <c r="D132" s="169" t="s">
        <v>369</v>
      </c>
      <c r="E132" s="27">
        <v>111</v>
      </c>
      <c r="F132" s="42">
        <v>0</v>
      </c>
      <c r="G132" s="143">
        <v>0</v>
      </c>
      <c r="H132" s="27">
        <v>0</v>
      </c>
      <c r="I132" s="27">
        <v>0</v>
      </c>
      <c r="J132" s="126"/>
      <c r="K132" s="31"/>
      <c r="L132" s="127"/>
      <c r="M132" s="38"/>
    </row>
    <row r="133" spans="1:13" s="33" customFormat="1" ht="15.75" x14ac:dyDescent="0.25">
      <c r="A133" s="190"/>
      <c r="B133" s="188"/>
      <c r="C133" s="84" t="s">
        <v>336</v>
      </c>
      <c r="D133" s="180"/>
      <c r="E133" s="3">
        <v>5715</v>
      </c>
      <c r="F133" s="43">
        <v>0</v>
      </c>
      <c r="G133" s="115">
        <v>0</v>
      </c>
      <c r="H133" s="3">
        <v>0</v>
      </c>
      <c r="I133" s="3">
        <v>0</v>
      </c>
      <c r="J133" s="126"/>
      <c r="K133" s="31"/>
      <c r="L133" s="127"/>
      <c r="M133" s="38"/>
    </row>
    <row r="134" spans="1:13" s="33" customFormat="1" ht="21" customHeight="1" x14ac:dyDescent="0.25">
      <c r="A134" s="169" t="s">
        <v>252</v>
      </c>
      <c r="B134" s="187" t="s">
        <v>260</v>
      </c>
      <c r="C134" s="84" t="s">
        <v>125</v>
      </c>
      <c r="D134" s="169" t="s">
        <v>369</v>
      </c>
      <c r="E134" s="27">
        <v>120</v>
      </c>
      <c r="F134" s="42">
        <v>0</v>
      </c>
      <c r="G134" s="143">
        <v>0</v>
      </c>
      <c r="H134" s="27">
        <v>0</v>
      </c>
      <c r="I134" s="27">
        <v>0</v>
      </c>
      <c r="J134" s="126"/>
      <c r="K134" s="31"/>
      <c r="L134" s="127"/>
      <c r="M134" s="38"/>
    </row>
    <row r="135" spans="1:13" s="33" customFormat="1" ht="15.75" x14ac:dyDescent="0.25">
      <c r="A135" s="180"/>
      <c r="B135" s="188"/>
      <c r="C135" s="84" t="s">
        <v>336</v>
      </c>
      <c r="D135" s="180"/>
      <c r="E135" s="3">
        <v>2880.7</v>
      </c>
      <c r="F135" s="43">
        <v>0</v>
      </c>
      <c r="G135" s="115">
        <v>0</v>
      </c>
      <c r="H135" s="3">
        <v>0</v>
      </c>
      <c r="I135" s="3">
        <v>0</v>
      </c>
      <c r="J135" s="126"/>
      <c r="K135" s="31"/>
      <c r="L135" s="127"/>
      <c r="M135" s="38"/>
    </row>
    <row r="136" spans="1:13" s="33" customFormat="1" ht="18.75" customHeight="1" x14ac:dyDescent="0.25">
      <c r="A136" s="169" t="s">
        <v>253</v>
      </c>
      <c r="B136" s="187" t="s">
        <v>261</v>
      </c>
      <c r="C136" s="84" t="s">
        <v>125</v>
      </c>
      <c r="D136" s="169" t="s">
        <v>369</v>
      </c>
      <c r="E136" s="27">
        <v>76</v>
      </c>
      <c r="F136" s="42">
        <v>0</v>
      </c>
      <c r="G136" s="143">
        <v>0</v>
      </c>
      <c r="H136" s="27">
        <v>0</v>
      </c>
      <c r="I136" s="27">
        <v>0</v>
      </c>
      <c r="J136" s="126"/>
      <c r="K136" s="31"/>
      <c r="L136" s="127"/>
      <c r="M136" s="38"/>
    </row>
    <row r="137" spans="1:13" s="33" customFormat="1" ht="15.75" x14ac:dyDescent="0.25">
      <c r="A137" s="180"/>
      <c r="B137" s="188"/>
      <c r="C137" s="84" t="s">
        <v>336</v>
      </c>
      <c r="D137" s="180"/>
      <c r="E137" s="3">
        <v>716.2</v>
      </c>
      <c r="F137" s="43">
        <v>0</v>
      </c>
      <c r="G137" s="115">
        <v>0</v>
      </c>
      <c r="H137" s="3">
        <v>0</v>
      </c>
      <c r="I137" s="3">
        <v>0</v>
      </c>
      <c r="J137" s="126"/>
      <c r="K137" s="31"/>
      <c r="L137" s="127"/>
      <c r="M137" s="38"/>
    </row>
    <row r="138" spans="1:13" s="33" customFormat="1" ht="19.5" customHeight="1" x14ac:dyDescent="0.25">
      <c r="A138" s="169" t="s">
        <v>136</v>
      </c>
      <c r="B138" s="187" t="s">
        <v>262</v>
      </c>
      <c r="C138" s="84" t="s">
        <v>125</v>
      </c>
      <c r="D138" s="169" t="s">
        <v>369</v>
      </c>
      <c r="E138" s="27">
        <v>44</v>
      </c>
      <c r="F138" s="42">
        <v>0</v>
      </c>
      <c r="G138" s="143">
        <v>0</v>
      </c>
      <c r="H138" s="27">
        <v>0</v>
      </c>
      <c r="I138" s="27">
        <v>0</v>
      </c>
      <c r="J138" s="126"/>
      <c r="K138" s="31"/>
      <c r="L138" s="127"/>
      <c r="M138" s="38"/>
    </row>
    <row r="139" spans="1:13" s="33" customFormat="1" ht="15.75" x14ac:dyDescent="0.25">
      <c r="A139" s="180"/>
      <c r="B139" s="188"/>
      <c r="C139" s="84" t="s">
        <v>336</v>
      </c>
      <c r="D139" s="180"/>
      <c r="E139" s="3">
        <v>1877.2</v>
      </c>
      <c r="F139" s="43">
        <v>0</v>
      </c>
      <c r="G139" s="115">
        <v>0</v>
      </c>
      <c r="H139" s="3">
        <v>0</v>
      </c>
      <c r="I139" s="3">
        <v>0</v>
      </c>
      <c r="J139" s="126"/>
      <c r="K139" s="31"/>
      <c r="L139" s="127"/>
      <c r="M139" s="38"/>
    </row>
    <row r="140" spans="1:13" s="33" customFormat="1" ht="27.75" customHeight="1" x14ac:dyDescent="0.25">
      <c r="A140" s="189" t="s">
        <v>35</v>
      </c>
      <c r="B140" s="187" t="s">
        <v>263</v>
      </c>
      <c r="C140" s="84" t="s">
        <v>125</v>
      </c>
      <c r="D140" s="169" t="s">
        <v>369</v>
      </c>
      <c r="E140" s="27">
        <v>27</v>
      </c>
      <c r="F140" s="42">
        <v>0</v>
      </c>
      <c r="G140" s="143">
        <v>0</v>
      </c>
      <c r="H140" s="27">
        <v>0</v>
      </c>
      <c r="I140" s="27">
        <v>0</v>
      </c>
      <c r="J140" s="126"/>
      <c r="K140" s="31"/>
      <c r="L140" s="127"/>
      <c r="M140" s="38"/>
    </row>
    <row r="141" spans="1:13" s="33" customFormat="1" ht="15.75" x14ac:dyDescent="0.25">
      <c r="A141" s="190"/>
      <c r="B141" s="188"/>
      <c r="C141" s="84" t="s">
        <v>336</v>
      </c>
      <c r="D141" s="180"/>
      <c r="E141" s="3">
        <v>3398.1</v>
      </c>
      <c r="F141" s="43">
        <v>0</v>
      </c>
      <c r="G141" s="115">
        <v>0</v>
      </c>
      <c r="H141" s="3">
        <v>0</v>
      </c>
      <c r="I141" s="3">
        <v>0</v>
      </c>
      <c r="J141" s="126"/>
      <c r="K141" s="31"/>
      <c r="L141" s="127"/>
      <c r="M141" s="38"/>
    </row>
    <row r="142" spans="1:13" s="33" customFormat="1" ht="25.5" customHeight="1" x14ac:dyDescent="0.25">
      <c r="A142" s="169" t="s">
        <v>137</v>
      </c>
      <c r="B142" s="187" t="s">
        <v>264</v>
      </c>
      <c r="C142" s="84" t="s">
        <v>125</v>
      </c>
      <c r="D142" s="169" t="s">
        <v>369</v>
      </c>
      <c r="E142" s="27">
        <v>106</v>
      </c>
      <c r="F142" s="42">
        <v>0</v>
      </c>
      <c r="G142" s="143">
        <v>0</v>
      </c>
      <c r="H142" s="27">
        <v>0</v>
      </c>
      <c r="I142" s="27">
        <v>0</v>
      </c>
      <c r="J142" s="126"/>
      <c r="K142" s="31"/>
      <c r="L142" s="127"/>
      <c r="M142" s="38"/>
    </row>
    <row r="143" spans="1:13" s="33" customFormat="1" ht="15.75" x14ac:dyDescent="0.25">
      <c r="A143" s="180"/>
      <c r="B143" s="188"/>
      <c r="C143" s="84" t="s">
        <v>336</v>
      </c>
      <c r="D143" s="180"/>
      <c r="E143" s="3">
        <v>11978.1</v>
      </c>
      <c r="F143" s="43">
        <v>0</v>
      </c>
      <c r="G143" s="115">
        <v>0</v>
      </c>
      <c r="H143" s="3">
        <v>0</v>
      </c>
      <c r="I143" s="3">
        <v>0</v>
      </c>
      <c r="J143" s="126"/>
      <c r="K143" s="31"/>
      <c r="L143" s="127"/>
      <c r="M143" s="38"/>
    </row>
    <row r="144" spans="1:13" s="33" customFormat="1" ht="25.5" customHeight="1" x14ac:dyDescent="0.25">
      <c r="A144" s="169" t="s">
        <v>255</v>
      </c>
      <c r="B144" s="187" t="s">
        <v>265</v>
      </c>
      <c r="C144" s="84" t="s">
        <v>125</v>
      </c>
      <c r="D144" s="169" t="s">
        <v>392</v>
      </c>
      <c r="E144" s="27">
        <v>105</v>
      </c>
      <c r="F144" s="42">
        <v>37</v>
      </c>
      <c r="G144" s="143">
        <v>37</v>
      </c>
      <c r="H144" s="27">
        <v>37</v>
      </c>
      <c r="I144" s="27">
        <v>37</v>
      </c>
      <c r="J144" s="126"/>
      <c r="K144" s="31"/>
      <c r="L144" s="127"/>
      <c r="M144" s="38"/>
    </row>
    <row r="145" spans="1:13" s="33" customFormat="1" ht="15.75" x14ac:dyDescent="0.25">
      <c r="A145" s="180"/>
      <c r="B145" s="188"/>
      <c r="C145" s="84" t="s">
        <v>336</v>
      </c>
      <c r="D145" s="180"/>
      <c r="E145" s="3">
        <v>9535.4</v>
      </c>
      <c r="F145" s="43">
        <v>1840.4</v>
      </c>
      <c r="G145" s="115">
        <v>2841.1</v>
      </c>
      <c r="H145" s="3">
        <v>2841.1</v>
      </c>
      <c r="I145" s="3">
        <v>2841.1</v>
      </c>
      <c r="J145" s="126"/>
      <c r="K145" s="31"/>
      <c r="L145" s="127"/>
      <c r="M145" s="38"/>
    </row>
    <row r="146" spans="1:13" s="33" customFormat="1" ht="27.75" customHeight="1" x14ac:dyDescent="0.25">
      <c r="A146" s="169" t="s">
        <v>256</v>
      </c>
      <c r="B146" s="187" t="s">
        <v>374</v>
      </c>
      <c r="C146" s="84" t="s">
        <v>125</v>
      </c>
      <c r="D146" s="169" t="s">
        <v>392</v>
      </c>
      <c r="E146" s="27">
        <v>45</v>
      </c>
      <c r="F146" s="42">
        <v>28</v>
      </c>
      <c r="G146" s="143">
        <v>30</v>
      </c>
      <c r="H146" s="27">
        <v>30</v>
      </c>
      <c r="I146" s="27">
        <v>30</v>
      </c>
      <c r="J146" s="126"/>
      <c r="K146" s="31"/>
      <c r="L146" s="127"/>
      <c r="M146" s="38"/>
    </row>
    <row r="147" spans="1:13" s="33" customFormat="1" ht="14.25" customHeight="1" x14ac:dyDescent="0.25">
      <c r="A147" s="180"/>
      <c r="B147" s="188"/>
      <c r="C147" s="84" t="s">
        <v>336</v>
      </c>
      <c r="D147" s="180"/>
      <c r="E147" s="3">
        <v>2816.3</v>
      </c>
      <c r="F147" s="43">
        <v>3911</v>
      </c>
      <c r="G147" s="115">
        <v>5155.6000000000004</v>
      </c>
      <c r="H147" s="3">
        <v>5155.6000000000004</v>
      </c>
      <c r="I147" s="3">
        <v>5155.6000000000004</v>
      </c>
      <c r="J147" s="126"/>
      <c r="K147" s="31"/>
      <c r="L147" s="127"/>
      <c r="M147" s="38"/>
    </row>
    <row r="148" spans="1:13" s="33" customFormat="1" ht="30" customHeight="1" x14ac:dyDescent="0.25">
      <c r="A148" s="169" t="s">
        <v>139</v>
      </c>
      <c r="B148" s="187" t="s">
        <v>266</v>
      </c>
      <c r="C148" s="84" t="s">
        <v>125</v>
      </c>
      <c r="D148" s="169" t="s">
        <v>369</v>
      </c>
      <c r="E148" s="27">
        <v>19</v>
      </c>
      <c r="F148" s="42">
        <v>0</v>
      </c>
      <c r="G148" s="143">
        <v>0</v>
      </c>
      <c r="H148" s="27">
        <v>0</v>
      </c>
      <c r="I148" s="27">
        <v>0</v>
      </c>
      <c r="J148" s="126"/>
      <c r="K148" s="31"/>
      <c r="L148" s="127"/>
      <c r="M148" s="38"/>
    </row>
    <row r="149" spans="1:13" s="33" customFormat="1" ht="15.75" x14ac:dyDescent="0.25">
      <c r="A149" s="180"/>
      <c r="B149" s="188"/>
      <c r="C149" s="84" t="s">
        <v>336</v>
      </c>
      <c r="D149" s="180"/>
      <c r="E149" s="3">
        <v>2312.6</v>
      </c>
      <c r="F149" s="43">
        <v>0</v>
      </c>
      <c r="G149" s="115">
        <v>0</v>
      </c>
      <c r="H149" s="3">
        <v>0</v>
      </c>
      <c r="I149" s="3">
        <v>0</v>
      </c>
      <c r="J149" s="126"/>
      <c r="K149" s="31"/>
      <c r="L149" s="127"/>
      <c r="M149" s="38"/>
    </row>
    <row r="150" spans="1:13" s="33" customFormat="1" ht="38.25" customHeight="1" x14ac:dyDescent="0.25">
      <c r="A150" s="169" t="s">
        <v>140</v>
      </c>
      <c r="B150" s="187" t="s">
        <v>267</v>
      </c>
      <c r="C150" s="84" t="s">
        <v>125</v>
      </c>
      <c r="D150" s="169" t="s">
        <v>369</v>
      </c>
      <c r="E150" s="27">
        <v>47</v>
      </c>
      <c r="F150" s="42">
        <v>0</v>
      </c>
      <c r="G150" s="143">
        <v>0</v>
      </c>
      <c r="H150" s="27">
        <v>0</v>
      </c>
      <c r="I150" s="27">
        <v>0</v>
      </c>
      <c r="J150" s="126"/>
      <c r="K150" s="31"/>
      <c r="L150" s="127"/>
      <c r="M150" s="38"/>
    </row>
    <row r="151" spans="1:13" s="33" customFormat="1" ht="15.75" x14ac:dyDescent="0.25">
      <c r="A151" s="180"/>
      <c r="B151" s="188"/>
      <c r="C151" s="84" t="s">
        <v>336</v>
      </c>
      <c r="D151" s="180"/>
      <c r="E151" s="3">
        <v>4240.6000000000004</v>
      </c>
      <c r="F151" s="43">
        <v>0</v>
      </c>
      <c r="G151" s="115">
        <v>0</v>
      </c>
      <c r="H151" s="3">
        <v>0</v>
      </c>
      <c r="I151" s="3">
        <v>0</v>
      </c>
      <c r="J151" s="126"/>
      <c r="K151" s="31"/>
      <c r="L151" s="127"/>
      <c r="M151" s="38"/>
    </row>
    <row r="152" spans="1:13" s="33" customFormat="1" ht="33.75" customHeight="1" x14ac:dyDescent="0.25">
      <c r="A152" s="169" t="s">
        <v>141</v>
      </c>
      <c r="B152" s="187" t="s">
        <v>84</v>
      </c>
      <c r="C152" s="84" t="s">
        <v>125</v>
      </c>
      <c r="D152" s="169" t="s">
        <v>369</v>
      </c>
      <c r="E152" s="27">
        <v>84</v>
      </c>
      <c r="F152" s="42">
        <v>0</v>
      </c>
      <c r="G152" s="143">
        <v>0</v>
      </c>
      <c r="H152" s="27">
        <v>0</v>
      </c>
      <c r="I152" s="27">
        <v>0</v>
      </c>
      <c r="J152" s="126"/>
      <c r="K152" s="31"/>
      <c r="L152" s="127"/>
      <c r="M152" s="38"/>
    </row>
    <row r="153" spans="1:13" s="33" customFormat="1" ht="15.75" x14ac:dyDescent="0.25">
      <c r="A153" s="180"/>
      <c r="B153" s="188"/>
      <c r="C153" s="84" t="s">
        <v>336</v>
      </c>
      <c r="D153" s="180"/>
      <c r="E153" s="3">
        <v>7736.8</v>
      </c>
      <c r="F153" s="43">
        <v>0</v>
      </c>
      <c r="G153" s="115">
        <v>0</v>
      </c>
      <c r="H153" s="3">
        <v>0</v>
      </c>
      <c r="I153" s="3">
        <v>0</v>
      </c>
      <c r="J153" s="126"/>
      <c r="K153" s="31"/>
      <c r="L153" s="127"/>
      <c r="M153" s="38"/>
    </row>
    <row r="154" spans="1:13" s="33" customFormat="1" ht="33.75" customHeight="1" x14ac:dyDescent="0.25">
      <c r="A154" s="169" t="s">
        <v>142</v>
      </c>
      <c r="B154" s="187" t="s">
        <v>268</v>
      </c>
      <c r="C154" s="84" t="s">
        <v>125</v>
      </c>
      <c r="D154" s="169" t="s">
        <v>369</v>
      </c>
      <c r="E154" s="27">
        <v>57</v>
      </c>
      <c r="F154" s="42">
        <v>0</v>
      </c>
      <c r="G154" s="143">
        <v>0</v>
      </c>
      <c r="H154" s="27">
        <v>0</v>
      </c>
      <c r="I154" s="27">
        <v>0</v>
      </c>
      <c r="J154" s="126"/>
      <c r="K154" s="31"/>
      <c r="L154" s="127"/>
      <c r="M154" s="38"/>
    </row>
    <row r="155" spans="1:13" s="33" customFormat="1" ht="15.75" x14ac:dyDescent="0.25">
      <c r="A155" s="180"/>
      <c r="B155" s="188"/>
      <c r="C155" s="84" t="s">
        <v>336</v>
      </c>
      <c r="D155" s="180"/>
      <c r="E155" s="3">
        <v>2443.6999999999998</v>
      </c>
      <c r="F155" s="43">
        <v>0</v>
      </c>
      <c r="G155" s="115">
        <v>0</v>
      </c>
      <c r="H155" s="3">
        <v>0</v>
      </c>
      <c r="I155" s="3">
        <v>0</v>
      </c>
      <c r="J155" s="126"/>
      <c r="K155" s="31"/>
      <c r="L155" s="127"/>
      <c r="M155" s="38"/>
    </row>
    <row r="156" spans="1:13" s="33" customFormat="1" ht="28.5" customHeight="1" x14ac:dyDescent="0.25">
      <c r="A156" s="169" t="s">
        <v>143</v>
      </c>
      <c r="B156" s="187" t="s">
        <v>269</v>
      </c>
      <c r="C156" s="84" t="s">
        <v>125</v>
      </c>
      <c r="D156" s="169" t="s">
        <v>369</v>
      </c>
      <c r="E156" s="27">
        <v>21</v>
      </c>
      <c r="F156" s="42">
        <v>0</v>
      </c>
      <c r="G156" s="143">
        <v>0</v>
      </c>
      <c r="H156" s="27">
        <v>0</v>
      </c>
      <c r="I156" s="27">
        <v>0</v>
      </c>
      <c r="J156" s="126"/>
      <c r="K156" s="31"/>
      <c r="L156" s="127"/>
      <c r="M156" s="38"/>
    </row>
    <row r="157" spans="1:13" s="33" customFormat="1" ht="15.75" x14ac:dyDescent="0.25">
      <c r="A157" s="180"/>
      <c r="B157" s="188"/>
      <c r="C157" s="84" t="s">
        <v>336</v>
      </c>
      <c r="D157" s="180"/>
      <c r="E157" s="3">
        <v>2563.1999999999998</v>
      </c>
      <c r="F157" s="43">
        <v>0</v>
      </c>
      <c r="G157" s="115">
        <v>0</v>
      </c>
      <c r="H157" s="3">
        <v>0</v>
      </c>
      <c r="I157" s="3">
        <v>0</v>
      </c>
      <c r="J157" s="126"/>
      <c r="K157" s="31"/>
      <c r="L157" s="127"/>
      <c r="M157" s="38"/>
    </row>
    <row r="158" spans="1:13" s="33" customFormat="1" ht="27" customHeight="1" x14ac:dyDescent="0.25">
      <c r="A158" s="169" t="s">
        <v>144</v>
      </c>
      <c r="B158" s="187" t="s">
        <v>270</v>
      </c>
      <c r="C158" s="84" t="s">
        <v>125</v>
      </c>
      <c r="D158" s="169" t="s">
        <v>369</v>
      </c>
      <c r="E158" s="27">
        <v>14</v>
      </c>
      <c r="F158" s="42">
        <v>0</v>
      </c>
      <c r="G158" s="143">
        <v>0</v>
      </c>
      <c r="H158" s="27">
        <v>0</v>
      </c>
      <c r="I158" s="27">
        <v>0</v>
      </c>
      <c r="J158" s="126"/>
      <c r="K158" s="31"/>
      <c r="L158" s="127"/>
      <c r="M158" s="38"/>
    </row>
    <row r="159" spans="1:13" s="33" customFormat="1" ht="15.75" x14ac:dyDescent="0.25">
      <c r="A159" s="180"/>
      <c r="B159" s="188"/>
      <c r="C159" s="84" t="s">
        <v>336</v>
      </c>
      <c r="D159" s="180"/>
      <c r="E159" s="3">
        <v>1931</v>
      </c>
      <c r="F159" s="43">
        <v>0</v>
      </c>
      <c r="G159" s="115">
        <v>0</v>
      </c>
      <c r="H159" s="3">
        <v>0</v>
      </c>
      <c r="I159" s="3">
        <v>0</v>
      </c>
      <c r="J159" s="126"/>
      <c r="K159" s="31"/>
      <c r="L159" s="127"/>
      <c r="M159" s="38"/>
    </row>
    <row r="160" spans="1:13" s="33" customFormat="1" ht="31.5" customHeight="1" x14ac:dyDescent="0.25">
      <c r="A160" s="169" t="s">
        <v>145</v>
      </c>
      <c r="B160" s="187" t="s">
        <v>106</v>
      </c>
      <c r="C160" s="84" t="s">
        <v>125</v>
      </c>
      <c r="D160" s="169" t="s">
        <v>369</v>
      </c>
      <c r="E160" s="27">
        <v>19</v>
      </c>
      <c r="F160" s="42">
        <v>0</v>
      </c>
      <c r="G160" s="143">
        <v>0</v>
      </c>
      <c r="H160" s="27">
        <v>0</v>
      </c>
      <c r="I160" s="27">
        <v>0</v>
      </c>
      <c r="J160" s="126"/>
      <c r="K160" s="31"/>
      <c r="L160" s="127"/>
      <c r="M160" s="38"/>
    </row>
    <row r="161" spans="1:13" s="33" customFormat="1" ht="15.75" x14ac:dyDescent="0.25">
      <c r="A161" s="180"/>
      <c r="B161" s="188"/>
      <c r="C161" s="84" t="s">
        <v>336</v>
      </c>
      <c r="D161" s="180"/>
      <c r="E161" s="3">
        <v>1676.9</v>
      </c>
      <c r="F161" s="43">
        <v>0</v>
      </c>
      <c r="G161" s="115">
        <v>0</v>
      </c>
      <c r="H161" s="3">
        <v>0</v>
      </c>
      <c r="I161" s="3">
        <v>0</v>
      </c>
      <c r="J161" s="126"/>
      <c r="K161" s="31"/>
      <c r="L161" s="127"/>
      <c r="M161" s="38"/>
    </row>
    <row r="162" spans="1:13" s="33" customFormat="1" ht="31.5" customHeight="1" x14ac:dyDescent="0.25">
      <c r="A162" s="169" t="s">
        <v>146</v>
      </c>
      <c r="B162" s="187" t="s">
        <v>271</v>
      </c>
      <c r="C162" s="84" t="s">
        <v>125</v>
      </c>
      <c r="D162" s="169" t="s">
        <v>369</v>
      </c>
      <c r="E162" s="27">
        <v>203</v>
      </c>
      <c r="F162" s="42">
        <v>0</v>
      </c>
      <c r="G162" s="143">
        <v>0</v>
      </c>
      <c r="H162" s="27">
        <v>0</v>
      </c>
      <c r="I162" s="27">
        <v>0</v>
      </c>
      <c r="J162" s="126"/>
      <c r="K162" s="31"/>
      <c r="L162" s="127"/>
      <c r="M162" s="38"/>
    </row>
    <row r="163" spans="1:13" s="33" customFormat="1" ht="15.75" x14ac:dyDescent="0.25">
      <c r="A163" s="180"/>
      <c r="B163" s="188"/>
      <c r="C163" s="84" t="s">
        <v>336</v>
      </c>
      <c r="D163" s="180"/>
      <c r="E163" s="3">
        <v>7830</v>
      </c>
      <c r="F163" s="43">
        <v>0</v>
      </c>
      <c r="G163" s="115">
        <v>0</v>
      </c>
      <c r="H163" s="3">
        <v>0</v>
      </c>
      <c r="I163" s="3">
        <v>0</v>
      </c>
      <c r="J163" s="126"/>
      <c r="K163" s="31"/>
      <c r="L163" s="127"/>
      <c r="M163" s="38"/>
    </row>
    <row r="164" spans="1:13" s="33" customFormat="1" ht="33" customHeight="1" x14ac:dyDescent="0.25">
      <c r="A164" s="169" t="s">
        <v>147</v>
      </c>
      <c r="B164" s="187" t="s">
        <v>272</v>
      </c>
      <c r="C164" s="84" t="s">
        <v>125</v>
      </c>
      <c r="D164" s="169" t="s">
        <v>392</v>
      </c>
      <c r="E164" s="27">
        <v>340</v>
      </c>
      <c r="F164" s="42">
        <v>28</v>
      </c>
      <c r="G164" s="143">
        <v>30</v>
      </c>
      <c r="H164" s="27">
        <v>30</v>
      </c>
      <c r="I164" s="27">
        <v>30</v>
      </c>
      <c r="J164" s="126"/>
      <c r="K164" s="31"/>
      <c r="L164" s="127"/>
      <c r="M164" s="38"/>
    </row>
    <row r="165" spans="1:13" s="33" customFormat="1" ht="15.75" x14ac:dyDescent="0.25">
      <c r="A165" s="180"/>
      <c r="B165" s="188"/>
      <c r="C165" s="84" t="s">
        <v>336</v>
      </c>
      <c r="D165" s="180"/>
      <c r="E165" s="3">
        <v>6493</v>
      </c>
      <c r="F165" s="43">
        <v>2301.9</v>
      </c>
      <c r="G165" s="115">
        <v>2383.1</v>
      </c>
      <c r="H165" s="70">
        <v>2383.1</v>
      </c>
      <c r="I165" s="70">
        <v>2383.1</v>
      </c>
      <c r="J165" s="126"/>
      <c r="K165" s="31"/>
      <c r="L165" s="127"/>
      <c r="M165" s="38"/>
    </row>
    <row r="166" spans="1:13" s="33" customFormat="1" ht="30.75" customHeight="1" x14ac:dyDescent="0.25">
      <c r="A166" s="169" t="s">
        <v>148</v>
      </c>
      <c r="B166" s="187" t="s">
        <v>273</v>
      </c>
      <c r="C166" s="84" t="s">
        <v>125</v>
      </c>
      <c r="D166" s="169" t="s">
        <v>369</v>
      </c>
      <c r="E166" s="27">
        <v>12</v>
      </c>
      <c r="F166" s="42">
        <v>0</v>
      </c>
      <c r="G166" s="143">
        <v>0</v>
      </c>
      <c r="H166" s="27">
        <v>0</v>
      </c>
      <c r="I166" s="27">
        <v>0</v>
      </c>
      <c r="J166" s="126"/>
      <c r="K166" s="31"/>
      <c r="L166" s="127"/>
      <c r="M166" s="38"/>
    </row>
    <row r="167" spans="1:13" s="33" customFormat="1" ht="15.75" x14ac:dyDescent="0.25">
      <c r="A167" s="180"/>
      <c r="B167" s="188"/>
      <c r="C167" s="84" t="s">
        <v>336</v>
      </c>
      <c r="D167" s="180"/>
      <c r="E167" s="3">
        <v>5365.9</v>
      </c>
      <c r="F167" s="43">
        <v>0</v>
      </c>
      <c r="G167" s="115">
        <v>0</v>
      </c>
      <c r="H167" s="3">
        <v>0</v>
      </c>
      <c r="I167" s="3">
        <v>0</v>
      </c>
      <c r="J167" s="126"/>
      <c r="K167" s="31"/>
      <c r="L167" s="127"/>
      <c r="M167" s="38"/>
    </row>
    <row r="168" spans="1:13" s="33" customFormat="1" ht="30" customHeight="1" x14ac:dyDescent="0.25">
      <c r="A168" s="169" t="s">
        <v>149</v>
      </c>
      <c r="B168" s="187" t="s">
        <v>274</v>
      </c>
      <c r="C168" s="84" t="s">
        <v>125</v>
      </c>
      <c r="D168" s="169" t="s">
        <v>369</v>
      </c>
      <c r="E168" s="27">
        <v>12</v>
      </c>
      <c r="F168" s="42">
        <v>0</v>
      </c>
      <c r="G168" s="143">
        <v>0</v>
      </c>
      <c r="H168" s="27">
        <v>0</v>
      </c>
      <c r="I168" s="27">
        <v>0</v>
      </c>
      <c r="J168" s="126"/>
      <c r="K168" s="31"/>
      <c r="L168" s="127"/>
      <c r="M168" s="38"/>
    </row>
    <row r="169" spans="1:13" s="33" customFormat="1" ht="15.75" x14ac:dyDescent="0.25">
      <c r="A169" s="180"/>
      <c r="B169" s="188"/>
      <c r="C169" s="84" t="s">
        <v>336</v>
      </c>
      <c r="D169" s="180"/>
      <c r="E169" s="3">
        <v>6014.6</v>
      </c>
      <c r="F169" s="43">
        <v>0</v>
      </c>
      <c r="G169" s="115">
        <v>0</v>
      </c>
      <c r="H169" s="3">
        <v>0</v>
      </c>
      <c r="I169" s="3">
        <v>0</v>
      </c>
      <c r="J169" s="126"/>
      <c r="K169" s="31"/>
      <c r="L169" s="127"/>
      <c r="M169" s="38"/>
    </row>
    <row r="170" spans="1:13" s="33" customFormat="1" ht="25.5" customHeight="1" x14ac:dyDescent="0.25">
      <c r="A170" s="169" t="s">
        <v>150</v>
      </c>
      <c r="B170" s="187" t="s">
        <v>275</v>
      </c>
      <c r="C170" s="84" t="s">
        <v>125</v>
      </c>
      <c r="D170" s="169" t="s">
        <v>369</v>
      </c>
      <c r="E170" s="27">
        <v>79</v>
      </c>
      <c r="F170" s="42">
        <v>0</v>
      </c>
      <c r="G170" s="143">
        <v>0</v>
      </c>
      <c r="H170" s="27">
        <v>0</v>
      </c>
      <c r="I170" s="27">
        <v>0</v>
      </c>
      <c r="J170" s="126"/>
      <c r="K170" s="31"/>
      <c r="L170" s="127"/>
      <c r="M170" s="38"/>
    </row>
    <row r="171" spans="1:13" s="33" customFormat="1" ht="15.75" x14ac:dyDescent="0.25">
      <c r="A171" s="180"/>
      <c r="B171" s="188"/>
      <c r="C171" s="84" t="s">
        <v>336</v>
      </c>
      <c r="D171" s="180"/>
      <c r="E171" s="3">
        <v>3179.4</v>
      </c>
      <c r="F171" s="43">
        <v>0</v>
      </c>
      <c r="G171" s="115">
        <v>0</v>
      </c>
      <c r="H171" s="3">
        <v>0</v>
      </c>
      <c r="I171" s="3">
        <v>0</v>
      </c>
      <c r="J171" s="126"/>
      <c r="K171" s="31"/>
      <c r="L171" s="127"/>
      <c r="M171" s="38"/>
    </row>
    <row r="172" spans="1:13" s="33" customFormat="1" ht="28.5" customHeight="1" x14ac:dyDescent="0.25">
      <c r="A172" s="169" t="s">
        <v>151</v>
      </c>
      <c r="B172" s="187" t="s">
        <v>276</v>
      </c>
      <c r="C172" s="84" t="s">
        <v>125</v>
      </c>
      <c r="D172" s="169" t="s">
        <v>369</v>
      </c>
      <c r="E172" s="27">
        <v>136</v>
      </c>
      <c r="F172" s="42">
        <v>0</v>
      </c>
      <c r="G172" s="143">
        <v>0</v>
      </c>
      <c r="H172" s="27">
        <v>0</v>
      </c>
      <c r="I172" s="27">
        <v>0</v>
      </c>
      <c r="J172" s="126"/>
      <c r="K172" s="31"/>
      <c r="L172" s="127"/>
      <c r="M172" s="38"/>
    </row>
    <row r="173" spans="1:13" s="33" customFormat="1" ht="15.75" x14ac:dyDescent="0.25">
      <c r="A173" s="180"/>
      <c r="B173" s="188"/>
      <c r="C173" s="84" t="s">
        <v>336</v>
      </c>
      <c r="D173" s="180"/>
      <c r="E173" s="3">
        <v>823.9</v>
      </c>
      <c r="F173" s="43">
        <v>0</v>
      </c>
      <c r="G173" s="115">
        <v>0</v>
      </c>
      <c r="H173" s="3">
        <v>0</v>
      </c>
      <c r="I173" s="3">
        <v>0</v>
      </c>
      <c r="J173" s="126"/>
      <c r="K173" s="31"/>
      <c r="L173" s="127"/>
      <c r="M173" s="38"/>
    </row>
    <row r="174" spans="1:13" s="33" customFormat="1" ht="22.5" customHeight="1" x14ac:dyDescent="0.25">
      <c r="A174" s="169" t="s">
        <v>152</v>
      </c>
      <c r="B174" s="187" t="s">
        <v>277</v>
      </c>
      <c r="C174" s="84" t="s">
        <v>125</v>
      </c>
      <c r="D174" s="169" t="s">
        <v>369</v>
      </c>
      <c r="E174" s="27">
        <v>16</v>
      </c>
      <c r="F174" s="42">
        <v>0</v>
      </c>
      <c r="G174" s="143">
        <v>0</v>
      </c>
      <c r="H174" s="27">
        <v>0</v>
      </c>
      <c r="I174" s="27">
        <v>0</v>
      </c>
      <c r="J174" s="126"/>
      <c r="K174" s="31"/>
      <c r="L174" s="127"/>
      <c r="M174" s="38"/>
    </row>
    <row r="175" spans="1:13" s="33" customFormat="1" ht="15.75" x14ac:dyDescent="0.25">
      <c r="A175" s="180"/>
      <c r="B175" s="188"/>
      <c r="C175" s="84" t="s">
        <v>336</v>
      </c>
      <c r="D175" s="180"/>
      <c r="E175" s="71">
        <v>461</v>
      </c>
      <c r="F175" s="43">
        <v>0</v>
      </c>
      <c r="G175" s="115">
        <v>0</v>
      </c>
      <c r="H175" s="3">
        <v>0</v>
      </c>
      <c r="I175" s="3">
        <v>0</v>
      </c>
      <c r="J175" s="126"/>
      <c r="K175" s="128"/>
      <c r="L175" s="127"/>
      <c r="M175" s="38"/>
    </row>
    <row r="176" spans="1:13" s="33" customFormat="1" ht="38.25" customHeight="1" x14ac:dyDescent="0.25">
      <c r="A176" s="169" t="s">
        <v>153</v>
      </c>
      <c r="B176" s="187" t="s">
        <v>278</v>
      </c>
      <c r="C176" s="84" t="s">
        <v>125</v>
      </c>
      <c r="D176" s="169" t="s">
        <v>369</v>
      </c>
      <c r="E176" s="27">
        <v>96</v>
      </c>
      <c r="F176" s="42">
        <v>0</v>
      </c>
      <c r="G176" s="143">
        <v>0</v>
      </c>
      <c r="H176" s="27">
        <v>0</v>
      </c>
      <c r="I176" s="27">
        <v>0</v>
      </c>
      <c r="J176" s="126"/>
      <c r="K176" s="31"/>
      <c r="L176" s="127"/>
      <c r="M176" s="38"/>
    </row>
    <row r="177" spans="1:13" s="33" customFormat="1" ht="15.75" x14ac:dyDescent="0.25">
      <c r="A177" s="180"/>
      <c r="B177" s="188"/>
      <c r="C177" s="84" t="s">
        <v>336</v>
      </c>
      <c r="D177" s="180"/>
      <c r="E177" s="3">
        <v>867.3</v>
      </c>
      <c r="F177" s="43">
        <v>0</v>
      </c>
      <c r="G177" s="115">
        <v>0</v>
      </c>
      <c r="H177" s="3">
        <v>0</v>
      </c>
      <c r="I177" s="3">
        <v>0</v>
      </c>
      <c r="J177" s="126"/>
      <c r="K177" s="31"/>
      <c r="L177" s="127"/>
      <c r="M177" s="38"/>
    </row>
    <row r="178" spans="1:13" s="33" customFormat="1" ht="30.75" customHeight="1" x14ac:dyDescent="0.25">
      <c r="A178" s="169" t="s">
        <v>154</v>
      </c>
      <c r="B178" s="187" t="s">
        <v>279</v>
      </c>
      <c r="C178" s="84" t="s">
        <v>125</v>
      </c>
      <c r="D178" s="169" t="s">
        <v>369</v>
      </c>
      <c r="E178" s="27">
        <v>30</v>
      </c>
      <c r="F178" s="42">
        <v>0</v>
      </c>
      <c r="G178" s="143">
        <v>0</v>
      </c>
      <c r="H178" s="27">
        <v>0</v>
      </c>
      <c r="I178" s="27">
        <v>0</v>
      </c>
      <c r="J178" s="126"/>
      <c r="K178" s="31"/>
      <c r="L178" s="127"/>
      <c r="M178" s="38"/>
    </row>
    <row r="179" spans="1:13" s="33" customFormat="1" ht="15.75" x14ac:dyDescent="0.25">
      <c r="A179" s="180"/>
      <c r="B179" s="188"/>
      <c r="C179" s="84" t="s">
        <v>336</v>
      </c>
      <c r="D179" s="180"/>
      <c r="E179" s="3">
        <v>2731.6</v>
      </c>
      <c r="F179" s="43">
        <v>0</v>
      </c>
      <c r="G179" s="115">
        <v>0</v>
      </c>
      <c r="H179" s="3">
        <v>0</v>
      </c>
      <c r="I179" s="3">
        <v>0</v>
      </c>
      <c r="J179" s="126"/>
      <c r="K179" s="31"/>
      <c r="L179" s="127"/>
      <c r="M179" s="38"/>
    </row>
    <row r="180" spans="1:13" s="33" customFormat="1" ht="29.25" customHeight="1" x14ac:dyDescent="0.25">
      <c r="A180" s="169" t="s">
        <v>155</v>
      </c>
      <c r="B180" s="187" t="s">
        <v>280</v>
      </c>
      <c r="C180" s="84" t="s">
        <v>125</v>
      </c>
      <c r="D180" s="169" t="s">
        <v>369</v>
      </c>
      <c r="E180" s="27">
        <v>82</v>
      </c>
      <c r="F180" s="42">
        <v>0</v>
      </c>
      <c r="G180" s="143">
        <v>0</v>
      </c>
      <c r="H180" s="27">
        <v>0</v>
      </c>
      <c r="I180" s="27">
        <v>0</v>
      </c>
      <c r="J180" s="126"/>
      <c r="K180" s="31"/>
      <c r="L180" s="127"/>
      <c r="M180" s="38"/>
    </row>
    <row r="181" spans="1:13" s="33" customFormat="1" ht="15.75" x14ac:dyDescent="0.25">
      <c r="A181" s="180"/>
      <c r="B181" s="188"/>
      <c r="C181" s="84" t="s">
        <v>336</v>
      </c>
      <c r="D181" s="180"/>
      <c r="E181" s="3">
        <v>338.8</v>
      </c>
      <c r="F181" s="43">
        <v>0</v>
      </c>
      <c r="G181" s="115">
        <v>0</v>
      </c>
      <c r="H181" s="3">
        <v>0</v>
      </c>
      <c r="I181" s="3">
        <v>0</v>
      </c>
      <c r="J181" s="126"/>
      <c r="K181" s="31"/>
      <c r="L181" s="127"/>
      <c r="M181" s="38"/>
    </row>
    <row r="182" spans="1:13" s="33" customFormat="1" ht="42.75" customHeight="1" x14ac:dyDescent="0.25">
      <c r="A182" s="169" t="s">
        <v>156</v>
      </c>
      <c r="B182" s="187" t="s">
        <v>281</v>
      </c>
      <c r="C182" s="84" t="s">
        <v>125</v>
      </c>
      <c r="D182" s="169" t="s">
        <v>369</v>
      </c>
      <c r="E182" s="27">
        <v>31</v>
      </c>
      <c r="F182" s="42">
        <v>0</v>
      </c>
      <c r="G182" s="143">
        <v>0</v>
      </c>
      <c r="H182" s="27">
        <v>0</v>
      </c>
      <c r="I182" s="27">
        <v>0</v>
      </c>
      <c r="J182" s="126"/>
      <c r="K182" s="31"/>
      <c r="L182" s="127"/>
      <c r="M182" s="38"/>
    </row>
    <row r="183" spans="1:13" s="33" customFormat="1" ht="15.75" x14ac:dyDescent="0.25">
      <c r="A183" s="180"/>
      <c r="B183" s="188"/>
      <c r="C183" s="84" t="s">
        <v>336</v>
      </c>
      <c r="D183" s="180"/>
      <c r="E183" s="3">
        <v>4221.2</v>
      </c>
      <c r="F183" s="43">
        <v>0</v>
      </c>
      <c r="G183" s="115">
        <v>0</v>
      </c>
      <c r="H183" s="3">
        <v>0</v>
      </c>
      <c r="I183" s="3">
        <v>0</v>
      </c>
      <c r="J183" s="126"/>
      <c r="K183" s="31"/>
      <c r="L183" s="127"/>
      <c r="M183" s="38"/>
    </row>
    <row r="184" spans="1:13" s="33" customFormat="1" ht="28.5" customHeight="1" x14ac:dyDescent="0.25">
      <c r="A184" s="169" t="s">
        <v>157</v>
      </c>
      <c r="B184" s="187" t="s">
        <v>282</v>
      </c>
      <c r="C184" s="84" t="s">
        <v>125</v>
      </c>
      <c r="D184" s="169" t="s">
        <v>369</v>
      </c>
      <c r="E184" s="27">
        <v>46</v>
      </c>
      <c r="F184" s="42">
        <v>0</v>
      </c>
      <c r="G184" s="143">
        <v>0</v>
      </c>
      <c r="H184" s="27">
        <v>0</v>
      </c>
      <c r="I184" s="27">
        <v>0</v>
      </c>
      <c r="J184" s="126"/>
      <c r="K184" s="31"/>
      <c r="L184" s="127"/>
      <c r="M184" s="38"/>
    </row>
    <row r="185" spans="1:13" s="33" customFormat="1" ht="15.75" x14ac:dyDescent="0.25">
      <c r="A185" s="180"/>
      <c r="B185" s="188"/>
      <c r="C185" s="84" t="s">
        <v>336</v>
      </c>
      <c r="D185" s="180"/>
      <c r="E185" s="3">
        <v>4238.8999999999996</v>
      </c>
      <c r="F185" s="43">
        <v>0</v>
      </c>
      <c r="G185" s="115">
        <v>0</v>
      </c>
      <c r="H185" s="3">
        <v>0</v>
      </c>
      <c r="I185" s="3">
        <v>0</v>
      </c>
      <c r="J185" s="126"/>
      <c r="K185" s="31"/>
      <c r="L185" s="127"/>
      <c r="M185" s="38"/>
    </row>
    <row r="186" spans="1:13" s="33" customFormat="1" ht="29.25" customHeight="1" x14ac:dyDescent="0.25">
      <c r="A186" s="169" t="s">
        <v>158</v>
      </c>
      <c r="B186" s="187" t="s">
        <v>283</v>
      </c>
      <c r="C186" s="84" t="s">
        <v>125</v>
      </c>
      <c r="D186" s="169" t="s">
        <v>369</v>
      </c>
      <c r="E186" s="27">
        <v>40</v>
      </c>
      <c r="F186" s="42">
        <v>0</v>
      </c>
      <c r="G186" s="143">
        <v>0</v>
      </c>
      <c r="H186" s="27">
        <v>0</v>
      </c>
      <c r="I186" s="27">
        <v>0</v>
      </c>
      <c r="J186" s="126"/>
      <c r="K186" s="31"/>
      <c r="L186" s="127"/>
      <c r="M186" s="38"/>
    </row>
    <row r="187" spans="1:13" s="33" customFormat="1" ht="15.75" x14ac:dyDescent="0.25">
      <c r="A187" s="180"/>
      <c r="B187" s="188"/>
      <c r="C187" s="84" t="s">
        <v>336</v>
      </c>
      <c r="D187" s="180"/>
      <c r="E187" s="3">
        <v>2817.6</v>
      </c>
      <c r="F187" s="43">
        <v>0</v>
      </c>
      <c r="G187" s="115">
        <v>0</v>
      </c>
      <c r="H187" s="3">
        <v>0</v>
      </c>
      <c r="I187" s="3">
        <v>0</v>
      </c>
      <c r="J187" s="126"/>
      <c r="K187" s="31"/>
      <c r="L187" s="127"/>
      <c r="M187" s="38"/>
    </row>
    <row r="188" spans="1:13" s="33" customFormat="1" ht="38.25" customHeight="1" x14ac:dyDescent="0.25">
      <c r="A188" s="169" t="s">
        <v>159</v>
      </c>
      <c r="B188" s="187" t="s">
        <v>284</v>
      </c>
      <c r="C188" s="84" t="s">
        <v>125</v>
      </c>
      <c r="D188" s="169" t="s">
        <v>369</v>
      </c>
      <c r="E188" s="27">
        <v>26</v>
      </c>
      <c r="F188" s="42">
        <v>0</v>
      </c>
      <c r="G188" s="143">
        <v>0</v>
      </c>
      <c r="H188" s="27">
        <v>0</v>
      </c>
      <c r="I188" s="27">
        <v>0</v>
      </c>
      <c r="J188" s="126"/>
      <c r="K188" s="31"/>
      <c r="L188" s="127"/>
      <c r="M188" s="38"/>
    </row>
    <row r="189" spans="1:13" s="33" customFormat="1" ht="15.75" x14ac:dyDescent="0.25">
      <c r="A189" s="180"/>
      <c r="B189" s="188"/>
      <c r="C189" s="84" t="s">
        <v>336</v>
      </c>
      <c r="D189" s="180"/>
      <c r="E189" s="3">
        <v>17006.2</v>
      </c>
      <c r="F189" s="43">
        <v>0</v>
      </c>
      <c r="G189" s="115">
        <v>0</v>
      </c>
      <c r="H189" s="3">
        <v>0</v>
      </c>
      <c r="I189" s="3">
        <v>0</v>
      </c>
      <c r="J189" s="126"/>
      <c r="K189" s="31"/>
      <c r="L189" s="127"/>
      <c r="M189" s="38"/>
    </row>
    <row r="190" spans="1:13" s="33" customFormat="1" ht="30" customHeight="1" x14ac:dyDescent="0.25">
      <c r="A190" s="169" t="s">
        <v>160</v>
      </c>
      <c r="B190" s="187" t="s">
        <v>109</v>
      </c>
      <c r="C190" s="84" t="s">
        <v>125</v>
      </c>
      <c r="D190" s="169" t="s">
        <v>369</v>
      </c>
      <c r="E190" s="27">
        <v>60</v>
      </c>
      <c r="F190" s="42">
        <v>0</v>
      </c>
      <c r="G190" s="143">
        <v>0</v>
      </c>
      <c r="H190" s="27">
        <v>0</v>
      </c>
      <c r="I190" s="27">
        <v>0</v>
      </c>
      <c r="J190" s="126"/>
      <c r="K190" s="31"/>
      <c r="L190" s="127"/>
      <c r="M190" s="38"/>
    </row>
    <row r="191" spans="1:13" s="33" customFormat="1" ht="15.75" x14ac:dyDescent="0.25">
      <c r="A191" s="180"/>
      <c r="B191" s="188"/>
      <c r="C191" s="84" t="s">
        <v>336</v>
      </c>
      <c r="D191" s="180"/>
      <c r="E191" s="3">
        <v>4732.6000000000004</v>
      </c>
      <c r="F191" s="43">
        <v>0</v>
      </c>
      <c r="G191" s="115">
        <v>0</v>
      </c>
      <c r="H191" s="3">
        <v>0</v>
      </c>
      <c r="I191" s="3">
        <v>0</v>
      </c>
      <c r="J191" s="126"/>
      <c r="K191" s="31"/>
      <c r="L191" s="127"/>
      <c r="M191" s="38"/>
    </row>
    <row r="192" spans="1:13" s="33" customFormat="1" ht="38.25" customHeight="1" x14ac:dyDescent="0.25">
      <c r="A192" s="169" t="s">
        <v>161</v>
      </c>
      <c r="B192" s="187" t="s">
        <v>285</v>
      </c>
      <c r="C192" s="84" t="s">
        <v>125</v>
      </c>
      <c r="D192" s="169" t="s">
        <v>369</v>
      </c>
      <c r="E192" s="27">
        <v>4</v>
      </c>
      <c r="F192" s="42">
        <v>0</v>
      </c>
      <c r="G192" s="143">
        <v>0</v>
      </c>
      <c r="H192" s="27">
        <v>0</v>
      </c>
      <c r="I192" s="27">
        <v>0</v>
      </c>
      <c r="J192" s="126"/>
      <c r="K192" s="31"/>
      <c r="L192" s="127"/>
      <c r="M192" s="38"/>
    </row>
    <row r="193" spans="1:13" s="33" customFormat="1" ht="15.75" x14ac:dyDescent="0.25">
      <c r="A193" s="180"/>
      <c r="B193" s="188"/>
      <c r="C193" s="84" t="s">
        <v>336</v>
      </c>
      <c r="D193" s="180"/>
      <c r="E193" s="3">
        <v>1227.4000000000001</v>
      </c>
      <c r="F193" s="43">
        <v>0</v>
      </c>
      <c r="G193" s="115">
        <v>0</v>
      </c>
      <c r="H193" s="3">
        <v>0</v>
      </c>
      <c r="I193" s="3">
        <v>0</v>
      </c>
      <c r="J193" s="126"/>
      <c r="K193" s="31"/>
      <c r="L193" s="127"/>
      <c r="M193" s="38"/>
    </row>
    <row r="194" spans="1:13" s="33" customFormat="1" ht="38.25" customHeight="1" x14ac:dyDescent="0.25">
      <c r="A194" s="169" t="s">
        <v>162</v>
      </c>
      <c r="B194" s="187" t="s">
        <v>110</v>
      </c>
      <c r="C194" s="84" t="s">
        <v>125</v>
      </c>
      <c r="D194" s="169" t="s">
        <v>369</v>
      </c>
      <c r="E194" s="27">
        <v>27</v>
      </c>
      <c r="F194" s="42">
        <v>0</v>
      </c>
      <c r="G194" s="143">
        <v>0</v>
      </c>
      <c r="H194" s="27">
        <v>0</v>
      </c>
      <c r="I194" s="27">
        <v>0</v>
      </c>
      <c r="J194" s="126"/>
      <c r="K194" s="31"/>
      <c r="L194" s="127"/>
      <c r="M194" s="38"/>
    </row>
    <row r="195" spans="1:13" s="33" customFormat="1" ht="15.75" x14ac:dyDescent="0.25">
      <c r="A195" s="180"/>
      <c r="B195" s="188"/>
      <c r="C195" s="84" t="s">
        <v>336</v>
      </c>
      <c r="D195" s="180"/>
      <c r="E195" s="3">
        <v>11911</v>
      </c>
      <c r="F195" s="43">
        <v>0</v>
      </c>
      <c r="G195" s="115">
        <v>0</v>
      </c>
      <c r="H195" s="3">
        <v>0</v>
      </c>
      <c r="I195" s="3">
        <v>0</v>
      </c>
      <c r="J195" s="126"/>
      <c r="K195" s="31"/>
      <c r="L195" s="127"/>
      <c r="M195" s="38"/>
    </row>
    <row r="196" spans="1:13" s="33" customFormat="1" ht="33.75" customHeight="1" x14ac:dyDescent="0.25">
      <c r="A196" s="169" t="s">
        <v>163</v>
      </c>
      <c r="B196" s="187" t="s">
        <v>367</v>
      </c>
      <c r="C196" s="84" t="s">
        <v>125</v>
      </c>
      <c r="D196" s="169" t="s">
        <v>369</v>
      </c>
      <c r="E196" s="27">
        <v>4</v>
      </c>
      <c r="F196" s="42">
        <v>0</v>
      </c>
      <c r="G196" s="143">
        <v>0</v>
      </c>
      <c r="H196" s="27">
        <v>0</v>
      </c>
      <c r="I196" s="27">
        <v>0</v>
      </c>
      <c r="J196" s="126"/>
      <c r="K196" s="31"/>
      <c r="L196" s="127"/>
      <c r="M196" s="38"/>
    </row>
    <row r="197" spans="1:13" s="33" customFormat="1" ht="15.75" x14ac:dyDescent="0.25">
      <c r="A197" s="180"/>
      <c r="B197" s="188"/>
      <c r="C197" s="84" t="s">
        <v>336</v>
      </c>
      <c r="D197" s="180"/>
      <c r="E197" s="3">
        <v>1876.9</v>
      </c>
      <c r="F197" s="43">
        <v>0</v>
      </c>
      <c r="G197" s="115">
        <v>0</v>
      </c>
      <c r="H197" s="3">
        <v>0</v>
      </c>
      <c r="I197" s="3">
        <v>0</v>
      </c>
      <c r="J197" s="126"/>
      <c r="K197" s="31"/>
      <c r="L197" s="127"/>
      <c r="M197" s="38"/>
    </row>
    <row r="198" spans="1:13" s="33" customFormat="1" ht="38.25" customHeight="1" x14ac:dyDescent="0.25">
      <c r="A198" s="169" t="s">
        <v>164</v>
      </c>
      <c r="B198" s="187" t="s">
        <v>286</v>
      </c>
      <c r="C198" s="84" t="s">
        <v>125</v>
      </c>
      <c r="D198" s="169" t="s">
        <v>369</v>
      </c>
      <c r="E198" s="27">
        <v>9</v>
      </c>
      <c r="F198" s="42">
        <v>0</v>
      </c>
      <c r="G198" s="143">
        <v>0</v>
      </c>
      <c r="H198" s="27">
        <v>0</v>
      </c>
      <c r="I198" s="27">
        <v>0</v>
      </c>
      <c r="J198" s="126"/>
      <c r="K198" s="31"/>
      <c r="L198" s="127"/>
      <c r="M198" s="38"/>
    </row>
    <row r="199" spans="1:13" s="33" customFormat="1" ht="15.75" x14ac:dyDescent="0.25">
      <c r="A199" s="180"/>
      <c r="B199" s="188"/>
      <c r="C199" s="84" t="s">
        <v>336</v>
      </c>
      <c r="D199" s="180"/>
      <c r="E199" s="3">
        <v>1253.7</v>
      </c>
      <c r="F199" s="43">
        <v>0</v>
      </c>
      <c r="G199" s="115">
        <v>0</v>
      </c>
      <c r="H199" s="3">
        <v>0</v>
      </c>
      <c r="I199" s="3">
        <v>0</v>
      </c>
      <c r="J199" s="126"/>
      <c r="K199" s="31"/>
      <c r="L199" s="127"/>
      <c r="M199" s="38"/>
    </row>
    <row r="200" spans="1:13" s="33" customFormat="1" ht="38.25" customHeight="1" x14ac:dyDescent="0.25">
      <c r="A200" s="169" t="s">
        <v>165</v>
      </c>
      <c r="B200" s="187" t="s">
        <v>287</v>
      </c>
      <c r="C200" s="84" t="s">
        <v>125</v>
      </c>
      <c r="D200" s="169" t="s">
        <v>369</v>
      </c>
      <c r="E200" s="27">
        <v>6</v>
      </c>
      <c r="F200" s="42">
        <v>0</v>
      </c>
      <c r="G200" s="143">
        <v>0</v>
      </c>
      <c r="H200" s="27">
        <v>0</v>
      </c>
      <c r="I200" s="27">
        <v>0</v>
      </c>
      <c r="J200" s="126"/>
      <c r="K200" s="31"/>
      <c r="L200" s="127"/>
      <c r="M200" s="38"/>
    </row>
    <row r="201" spans="1:13" s="33" customFormat="1" ht="15.75" x14ac:dyDescent="0.25">
      <c r="A201" s="180"/>
      <c r="B201" s="188"/>
      <c r="C201" s="84" t="s">
        <v>336</v>
      </c>
      <c r="D201" s="180"/>
      <c r="E201" s="3">
        <v>1408.3</v>
      </c>
      <c r="F201" s="43">
        <v>0</v>
      </c>
      <c r="G201" s="115">
        <v>0</v>
      </c>
      <c r="H201" s="3">
        <v>0</v>
      </c>
      <c r="I201" s="3">
        <v>0</v>
      </c>
      <c r="J201" s="126"/>
      <c r="K201" s="31"/>
      <c r="L201" s="127"/>
      <c r="M201" s="38"/>
    </row>
    <row r="202" spans="1:13" s="33" customFormat="1" ht="30.75" customHeight="1" x14ac:dyDescent="0.25">
      <c r="A202" s="169" t="s">
        <v>166</v>
      </c>
      <c r="B202" s="187" t="s">
        <v>288</v>
      </c>
      <c r="C202" s="84" t="s">
        <v>125</v>
      </c>
      <c r="D202" s="169" t="s">
        <v>369</v>
      </c>
      <c r="E202" s="27">
        <v>4</v>
      </c>
      <c r="F202" s="42">
        <v>0</v>
      </c>
      <c r="G202" s="143">
        <v>0</v>
      </c>
      <c r="H202" s="27">
        <v>0</v>
      </c>
      <c r="I202" s="27">
        <v>0</v>
      </c>
      <c r="J202" s="126"/>
      <c r="K202" s="31"/>
      <c r="L202" s="127"/>
      <c r="M202" s="38"/>
    </row>
    <row r="203" spans="1:13" s="33" customFormat="1" ht="15.75" x14ac:dyDescent="0.25">
      <c r="A203" s="180"/>
      <c r="B203" s="188"/>
      <c r="C203" s="84" t="s">
        <v>336</v>
      </c>
      <c r="D203" s="180"/>
      <c r="E203" s="3">
        <v>308.8</v>
      </c>
      <c r="F203" s="43">
        <v>0</v>
      </c>
      <c r="G203" s="115">
        <v>0</v>
      </c>
      <c r="H203" s="3">
        <v>0</v>
      </c>
      <c r="I203" s="3">
        <v>0</v>
      </c>
      <c r="J203" s="126"/>
      <c r="K203" s="31"/>
      <c r="L203" s="127"/>
      <c r="M203" s="38"/>
    </row>
    <row r="204" spans="1:13" s="33" customFormat="1" ht="28.5" customHeight="1" x14ac:dyDescent="0.25">
      <c r="A204" s="169" t="s">
        <v>167</v>
      </c>
      <c r="B204" s="187" t="s">
        <v>289</v>
      </c>
      <c r="C204" s="84" t="s">
        <v>125</v>
      </c>
      <c r="D204" s="169" t="s">
        <v>369</v>
      </c>
      <c r="E204" s="27">
        <v>9</v>
      </c>
      <c r="F204" s="42">
        <v>0</v>
      </c>
      <c r="G204" s="143">
        <v>0</v>
      </c>
      <c r="H204" s="27">
        <v>0</v>
      </c>
      <c r="I204" s="27">
        <v>0</v>
      </c>
      <c r="J204" s="126"/>
      <c r="K204" s="31"/>
      <c r="L204" s="127"/>
      <c r="M204" s="38"/>
    </row>
    <row r="205" spans="1:13" s="33" customFormat="1" ht="15.75" x14ac:dyDescent="0.25">
      <c r="A205" s="180"/>
      <c r="B205" s="188"/>
      <c r="C205" s="84" t="s">
        <v>336</v>
      </c>
      <c r="D205" s="180"/>
      <c r="E205" s="3">
        <v>586.6</v>
      </c>
      <c r="F205" s="43">
        <v>0</v>
      </c>
      <c r="G205" s="115">
        <v>0</v>
      </c>
      <c r="H205" s="3">
        <v>0</v>
      </c>
      <c r="I205" s="3">
        <v>0</v>
      </c>
      <c r="J205" s="126"/>
      <c r="K205" s="31"/>
      <c r="L205" s="127"/>
      <c r="M205" s="38"/>
    </row>
    <row r="206" spans="1:13" s="33" customFormat="1" ht="39" customHeight="1" x14ac:dyDescent="0.25">
      <c r="A206" s="169" t="s">
        <v>168</v>
      </c>
      <c r="B206" s="187" t="s">
        <v>290</v>
      </c>
      <c r="C206" s="84" t="s">
        <v>125</v>
      </c>
      <c r="D206" s="169" t="s">
        <v>369</v>
      </c>
      <c r="E206" s="27">
        <v>6</v>
      </c>
      <c r="F206" s="42">
        <v>0</v>
      </c>
      <c r="G206" s="143">
        <v>0</v>
      </c>
      <c r="H206" s="27">
        <v>0</v>
      </c>
      <c r="I206" s="27">
        <v>0</v>
      </c>
      <c r="J206" s="126"/>
      <c r="K206" s="31"/>
      <c r="L206" s="127"/>
      <c r="M206" s="38"/>
    </row>
    <row r="207" spans="1:13" s="33" customFormat="1" ht="15.75" x14ac:dyDescent="0.25">
      <c r="A207" s="180"/>
      <c r="B207" s="188"/>
      <c r="C207" s="84" t="s">
        <v>336</v>
      </c>
      <c r="D207" s="180"/>
      <c r="E207" s="3">
        <v>397.4</v>
      </c>
      <c r="F207" s="43">
        <v>0</v>
      </c>
      <c r="G207" s="115">
        <v>0</v>
      </c>
      <c r="H207" s="3">
        <v>0</v>
      </c>
      <c r="I207" s="3">
        <v>0</v>
      </c>
      <c r="J207" s="126"/>
      <c r="K207" s="31"/>
      <c r="L207" s="127"/>
      <c r="M207" s="38"/>
    </row>
    <row r="208" spans="1:13" s="33" customFormat="1" ht="34.5" customHeight="1" x14ac:dyDescent="0.25">
      <c r="A208" s="169" t="s">
        <v>169</v>
      </c>
      <c r="B208" s="187" t="s">
        <v>366</v>
      </c>
      <c r="C208" s="84" t="s">
        <v>125</v>
      </c>
      <c r="D208" s="169" t="s">
        <v>369</v>
      </c>
      <c r="E208" s="27">
        <v>1</v>
      </c>
      <c r="F208" s="42">
        <v>0</v>
      </c>
      <c r="G208" s="143">
        <v>0</v>
      </c>
      <c r="H208" s="27">
        <v>0</v>
      </c>
      <c r="I208" s="27">
        <v>0</v>
      </c>
      <c r="J208" s="126"/>
      <c r="K208" s="31"/>
      <c r="L208" s="127"/>
      <c r="M208" s="38"/>
    </row>
    <row r="209" spans="1:13" s="33" customFormat="1" ht="15.75" x14ac:dyDescent="0.25">
      <c r="A209" s="180"/>
      <c r="B209" s="188"/>
      <c r="C209" s="84" t="s">
        <v>336</v>
      </c>
      <c r="D209" s="180"/>
      <c r="E209" s="3">
        <v>525.5</v>
      </c>
      <c r="F209" s="43">
        <v>0</v>
      </c>
      <c r="G209" s="115">
        <v>0</v>
      </c>
      <c r="H209" s="3">
        <v>0</v>
      </c>
      <c r="I209" s="3">
        <v>0</v>
      </c>
      <c r="J209" s="126"/>
      <c r="K209" s="31"/>
      <c r="L209" s="127"/>
      <c r="M209" s="38"/>
    </row>
    <row r="210" spans="1:13" s="33" customFormat="1" ht="33.75" customHeight="1" x14ac:dyDescent="0.25">
      <c r="A210" s="169" t="s">
        <v>170</v>
      </c>
      <c r="B210" s="187" t="s">
        <v>365</v>
      </c>
      <c r="C210" s="84" t="s">
        <v>125</v>
      </c>
      <c r="D210" s="169" t="s">
        <v>369</v>
      </c>
      <c r="E210" s="27">
        <v>13</v>
      </c>
      <c r="F210" s="42">
        <v>0</v>
      </c>
      <c r="G210" s="143">
        <v>0</v>
      </c>
      <c r="H210" s="27">
        <v>0</v>
      </c>
      <c r="I210" s="27">
        <v>0</v>
      </c>
      <c r="J210" s="126"/>
      <c r="K210" s="31"/>
      <c r="L210" s="127"/>
      <c r="M210" s="38"/>
    </row>
    <row r="211" spans="1:13" s="33" customFormat="1" ht="21" customHeight="1" x14ac:dyDescent="0.25">
      <c r="A211" s="180"/>
      <c r="B211" s="188"/>
      <c r="C211" s="84" t="s">
        <v>336</v>
      </c>
      <c r="D211" s="180"/>
      <c r="E211" s="3">
        <v>1158.8</v>
      </c>
      <c r="F211" s="43">
        <v>0</v>
      </c>
      <c r="G211" s="115">
        <v>0</v>
      </c>
      <c r="H211" s="3">
        <v>0</v>
      </c>
      <c r="I211" s="3">
        <v>0</v>
      </c>
      <c r="J211" s="126"/>
      <c r="K211" s="31"/>
      <c r="L211" s="127"/>
      <c r="M211" s="38"/>
    </row>
    <row r="212" spans="1:13" s="33" customFormat="1" ht="19.5" customHeight="1" x14ac:dyDescent="0.25">
      <c r="A212" s="169" t="s">
        <v>171</v>
      </c>
      <c r="B212" s="187" t="s">
        <v>364</v>
      </c>
      <c r="C212" s="84" t="s">
        <v>125</v>
      </c>
      <c r="D212" s="169" t="s">
        <v>369</v>
      </c>
      <c r="E212" s="27">
        <v>1</v>
      </c>
      <c r="F212" s="42">
        <v>0</v>
      </c>
      <c r="G212" s="143">
        <v>0</v>
      </c>
      <c r="H212" s="27">
        <v>0</v>
      </c>
      <c r="I212" s="27">
        <v>0</v>
      </c>
      <c r="J212" s="126"/>
      <c r="K212" s="31"/>
      <c r="L212" s="127"/>
      <c r="M212" s="38"/>
    </row>
    <row r="213" spans="1:13" s="33" customFormat="1" ht="15.75" x14ac:dyDescent="0.25">
      <c r="A213" s="180"/>
      <c r="B213" s="188"/>
      <c r="C213" s="84" t="s">
        <v>336</v>
      </c>
      <c r="D213" s="180"/>
      <c r="E213" s="3">
        <v>380.3</v>
      </c>
      <c r="F213" s="43">
        <v>0</v>
      </c>
      <c r="G213" s="115">
        <v>0</v>
      </c>
      <c r="H213" s="3">
        <v>0</v>
      </c>
      <c r="I213" s="3">
        <v>0</v>
      </c>
      <c r="J213" s="126"/>
      <c r="K213" s="31"/>
      <c r="L213" s="127"/>
      <c r="M213" s="38"/>
    </row>
    <row r="214" spans="1:13" s="33" customFormat="1" ht="21.75" customHeight="1" x14ac:dyDescent="0.25">
      <c r="A214" s="169" t="s">
        <v>172</v>
      </c>
      <c r="B214" s="187" t="s">
        <v>363</v>
      </c>
      <c r="C214" s="84" t="s">
        <v>125</v>
      </c>
      <c r="D214" s="169" t="s">
        <v>369</v>
      </c>
      <c r="E214" s="27">
        <v>1</v>
      </c>
      <c r="F214" s="42">
        <v>0</v>
      </c>
      <c r="G214" s="143">
        <v>0</v>
      </c>
      <c r="H214" s="27">
        <v>0</v>
      </c>
      <c r="I214" s="27">
        <v>0</v>
      </c>
      <c r="J214" s="126"/>
      <c r="K214" s="31"/>
      <c r="L214" s="127"/>
      <c r="M214" s="38"/>
    </row>
    <row r="215" spans="1:13" s="33" customFormat="1" ht="15.75" x14ac:dyDescent="0.25">
      <c r="A215" s="180"/>
      <c r="B215" s="188"/>
      <c r="C215" s="84" t="s">
        <v>336</v>
      </c>
      <c r="D215" s="180"/>
      <c r="E215" s="3">
        <v>1090.5999999999999</v>
      </c>
      <c r="F215" s="43">
        <v>0</v>
      </c>
      <c r="G215" s="115">
        <v>0</v>
      </c>
      <c r="H215" s="3">
        <v>0</v>
      </c>
      <c r="I215" s="3">
        <v>0</v>
      </c>
      <c r="J215" s="126"/>
      <c r="K215" s="31"/>
      <c r="L215" s="127"/>
      <c r="M215" s="38"/>
    </row>
    <row r="216" spans="1:13" s="33" customFormat="1" ht="21" customHeight="1" x14ac:dyDescent="0.25">
      <c r="A216" s="169" t="s">
        <v>173</v>
      </c>
      <c r="B216" s="187" t="s">
        <v>362</v>
      </c>
      <c r="C216" s="84" t="s">
        <v>125</v>
      </c>
      <c r="D216" s="169" t="s">
        <v>369</v>
      </c>
      <c r="E216" s="27">
        <v>2</v>
      </c>
      <c r="F216" s="42">
        <v>0</v>
      </c>
      <c r="G216" s="143">
        <v>0</v>
      </c>
      <c r="H216" s="27">
        <v>0</v>
      </c>
      <c r="I216" s="27">
        <v>0</v>
      </c>
      <c r="J216" s="126"/>
      <c r="K216" s="31"/>
      <c r="L216" s="127"/>
      <c r="M216" s="38"/>
    </row>
    <row r="217" spans="1:13" s="33" customFormat="1" ht="15.75" x14ac:dyDescent="0.25">
      <c r="A217" s="180"/>
      <c r="B217" s="188"/>
      <c r="C217" s="84" t="s">
        <v>336</v>
      </c>
      <c r="D217" s="180"/>
      <c r="E217" s="3">
        <v>64.3</v>
      </c>
      <c r="F217" s="43">
        <v>0</v>
      </c>
      <c r="G217" s="115">
        <v>0</v>
      </c>
      <c r="H217" s="3">
        <v>0</v>
      </c>
      <c r="I217" s="3">
        <v>0</v>
      </c>
      <c r="J217" s="126"/>
      <c r="K217" s="31"/>
      <c r="L217" s="127"/>
      <c r="M217" s="38"/>
    </row>
    <row r="218" spans="1:13" s="33" customFormat="1" ht="24" customHeight="1" x14ac:dyDescent="0.25">
      <c r="A218" s="169" t="s">
        <v>174</v>
      </c>
      <c r="B218" s="187" t="s">
        <v>361</v>
      </c>
      <c r="C218" s="84" t="s">
        <v>125</v>
      </c>
      <c r="D218" s="169" t="s">
        <v>369</v>
      </c>
      <c r="E218" s="27">
        <v>2</v>
      </c>
      <c r="F218" s="42">
        <v>0</v>
      </c>
      <c r="G218" s="143">
        <v>0</v>
      </c>
      <c r="H218" s="27">
        <v>0</v>
      </c>
      <c r="I218" s="27">
        <v>0</v>
      </c>
      <c r="J218" s="126"/>
      <c r="K218" s="31"/>
      <c r="L218" s="127"/>
      <c r="M218" s="38"/>
    </row>
    <row r="219" spans="1:13" s="33" customFormat="1" ht="15.75" x14ac:dyDescent="0.25">
      <c r="A219" s="180"/>
      <c r="B219" s="188"/>
      <c r="C219" s="84" t="s">
        <v>336</v>
      </c>
      <c r="D219" s="180"/>
      <c r="E219" s="3">
        <v>1408.8</v>
      </c>
      <c r="F219" s="43">
        <v>0</v>
      </c>
      <c r="G219" s="115">
        <v>0</v>
      </c>
      <c r="H219" s="3">
        <v>0</v>
      </c>
      <c r="I219" s="3">
        <v>0</v>
      </c>
      <c r="J219" s="126"/>
      <c r="K219" s="31"/>
      <c r="L219" s="127"/>
      <c r="M219" s="38"/>
    </row>
    <row r="220" spans="1:13" s="33" customFormat="1" ht="26.25" customHeight="1" x14ac:dyDescent="0.25">
      <c r="A220" s="169" t="s">
        <v>175</v>
      </c>
      <c r="B220" s="187" t="s">
        <v>360</v>
      </c>
      <c r="C220" s="84" t="s">
        <v>125</v>
      </c>
      <c r="D220" s="169" t="s">
        <v>369</v>
      </c>
      <c r="E220" s="27">
        <v>6</v>
      </c>
      <c r="F220" s="42">
        <v>0</v>
      </c>
      <c r="G220" s="143">
        <v>0</v>
      </c>
      <c r="H220" s="27">
        <v>0</v>
      </c>
      <c r="I220" s="27">
        <v>0</v>
      </c>
      <c r="J220" s="126"/>
      <c r="K220" s="31"/>
      <c r="L220" s="127"/>
      <c r="M220" s="38"/>
    </row>
    <row r="221" spans="1:13" s="33" customFormat="1" ht="18.75" customHeight="1" x14ac:dyDescent="0.25">
      <c r="A221" s="180"/>
      <c r="B221" s="188"/>
      <c r="C221" s="84" t="s">
        <v>336</v>
      </c>
      <c r="D221" s="180"/>
      <c r="E221" s="3">
        <v>347.2</v>
      </c>
      <c r="F221" s="43">
        <v>0</v>
      </c>
      <c r="G221" s="115">
        <v>0</v>
      </c>
      <c r="H221" s="3">
        <v>0</v>
      </c>
      <c r="I221" s="3">
        <v>0</v>
      </c>
      <c r="J221" s="126"/>
      <c r="K221" s="31"/>
      <c r="L221" s="127"/>
      <c r="M221" s="38"/>
    </row>
    <row r="222" spans="1:13" s="33" customFormat="1" ht="25.5" customHeight="1" x14ac:dyDescent="0.25">
      <c r="A222" s="169" t="s">
        <v>176</v>
      </c>
      <c r="B222" s="187" t="s">
        <v>385</v>
      </c>
      <c r="C222" s="84" t="s">
        <v>125</v>
      </c>
      <c r="D222" s="169" t="s">
        <v>369</v>
      </c>
      <c r="E222" s="27">
        <v>7</v>
      </c>
      <c r="F222" s="42">
        <v>0</v>
      </c>
      <c r="G222" s="143">
        <v>0</v>
      </c>
      <c r="H222" s="27">
        <v>0</v>
      </c>
      <c r="I222" s="27">
        <v>0</v>
      </c>
      <c r="J222" s="126"/>
      <c r="K222" s="31"/>
      <c r="L222" s="127"/>
      <c r="M222" s="38"/>
    </row>
    <row r="223" spans="1:13" s="33" customFormat="1" ht="18" customHeight="1" x14ac:dyDescent="0.25">
      <c r="A223" s="180"/>
      <c r="B223" s="201"/>
      <c r="C223" s="84" t="s">
        <v>336</v>
      </c>
      <c r="D223" s="180"/>
      <c r="E223" s="3">
        <v>526.29999999999995</v>
      </c>
      <c r="F223" s="43">
        <v>0</v>
      </c>
      <c r="G223" s="115">
        <v>0</v>
      </c>
      <c r="H223" s="3">
        <v>0</v>
      </c>
      <c r="I223" s="3">
        <v>0</v>
      </c>
      <c r="J223" s="126"/>
      <c r="K223" s="31"/>
      <c r="L223" s="127"/>
      <c r="M223" s="38"/>
    </row>
    <row r="224" spans="1:13" s="33" customFormat="1" ht="33" customHeight="1" x14ac:dyDescent="0.25">
      <c r="A224" s="169" t="s">
        <v>177</v>
      </c>
      <c r="B224" s="187" t="s">
        <v>375</v>
      </c>
      <c r="C224" s="84" t="s">
        <v>125</v>
      </c>
      <c r="D224" s="169" t="s">
        <v>369</v>
      </c>
      <c r="E224" s="27">
        <v>7</v>
      </c>
      <c r="F224" s="42">
        <v>0</v>
      </c>
      <c r="G224" s="143">
        <v>0</v>
      </c>
      <c r="H224" s="27">
        <v>0</v>
      </c>
      <c r="I224" s="27">
        <v>0</v>
      </c>
      <c r="J224" s="126"/>
      <c r="K224" s="31"/>
      <c r="L224" s="127"/>
      <c r="M224" s="38"/>
    </row>
    <row r="225" spans="1:13" s="33" customFormat="1" ht="16.5" customHeight="1" x14ac:dyDescent="0.25">
      <c r="A225" s="180"/>
      <c r="B225" s="188"/>
      <c r="C225" s="84" t="s">
        <v>336</v>
      </c>
      <c r="D225" s="180"/>
      <c r="E225" s="3">
        <v>1593.9</v>
      </c>
      <c r="F225" s="43">
        <v>0</v>
      </c>
      <c r="G225" s="115">
        <v>0</v>
      </c>
      <c r="H225" s="3">
        <v>0</v>
      </c>
      <c r="I225" s="3">
        <v>0</v>
      </c>
      <c r="J225" s="126"/>
      <c r="K225" s="31"/>
      <c r="L225" s="127"/>
      <c r="M225" s="38"/>
    </row>
    <row r="226" spans="1:13" s="33" customFormat="1" ht="21.75" customHeight="1" x14ac:dyDescent="0.25">
      <c r="A226" s="169" t="s">
        <v>178</v>
      </c>
      <c r="B226" s="187" t="s">
        <v>386</v>
      </c>
      <c r="C226" s="84" t="s">
        <v>125</v>
      </c>
      <c r="D226" s="192">
        <v>11010910500590</v>
      </c>
      <c r="E226" s="27">
        <v>3</v>
      </c>
      <c r="F226" s="42">
        <v>0</v>
      </c>
      <c r="G226" s="143">
        <v>0</v>
      </c>
      <c r="H226" s="27">
        <v>0</v>
      </c>
      <c r="I226" s="27">
        <v>0</v>
      </c>
      <c r="J226" s="126"/>
      <c r="K226" s="31"/>
      <c r="L226" s="127"/>
      <c r="M226" s="38"/>
    </row>
    <row r="227" spans="1:13" s="33" customFormat="1" ht="25.5" customHeight="1" x14ac:dyDescent="0.25">
      <c r="A227" s="180"/>
      <c r="B227" s="188"/>
      <c r="C227" s="84" t="s">
        <v>336</v>
      </c>
      <c r="D227" s="193"/>
      <c r="E227" s="3">
        <v>88</v>
      </c>
      <c r="F227" s="43">
        <v>0</v>
      </c>
      <c r="G227" s="115">
        <v>0</v>
      </c>
      <c r="H227" s="3">
        <v>0</v>
      </c>
      <c r="I227" s="3">
        <v>0</v>
      </c>
      <c r="J227" s="126"/>
      <c r="K227" s="31"/>
      <c r="L227" s="127"/>
      <c r="M227" s="38"/>
    </row>
    <row r="228" spans="1:13" s="24" customFormat="1" ht="24.75" customHeight="1" x14ac:dyDescent="0.25">
      <c r="A228" s="169" t="s">
        <v>179</v>
      </c>
      <c r="B228" s="187" t="s">
        <v>359</v>
      </c>
      <c r="C228" s="84" t="s">
        <v>125</v>
      </c>
      <c r="D228" s="192" t="s">
        <v>376</v>
      </c>
      <c r="E228" s="27">
        <v>6</v>
      </c>
      <c r="F228" s="42">
        <v>0</v>
      </c>
      <c r="G228" s="143">
        <v>0</v>
      </c>
      <c r="H228" s="27">
        <v>0</v>
      </c>
      <c r="I228" s="27">
        <v>0</v>
      </c>
      <c r="J228" s="129"/>
      <c r="K228" s="31"/>
      <c r="L228" s="130"/>
      <c r="M228" s="25"/>
    </row>
    <row r="229" spans="1:13" s="24" customFormat="1" ht="21" customHeight="1" x14ac:dyDescent="0.25">
      <c r="A229" s="180"/>
      <c r="B229" s="188"/>
      <c r="C229" s="84" t="s">
        <v>336</v>
      </c>
      <c r="D229" s="193"/>
      <c r="E229" s="3">
        <v>1090.5999999999999</v>
      </c>
      <c r="F229" s="43">
        <v>0</v>
      </c>
      <c r="G229" s="115">
        <v>0</v>
      </c>
      <c r="H229" s="3">
        <v>0</v>
      </c>
      <c r="I229" s="3">
        <v>0</v>
      </c>
      <c r="J229" s="129"/>
      <c r="K229" s="31"/>
      <c r="L229" s="130"/>
      <c r="M229" s="25"/>
    </row>
    <row r="230" spans="1:13" s="33" customFormat="1" ht="30" customHeight="1" x14ac:dyDescent="0.25">
      <c r="A230" s="169" t="s">
        <v>180</v>
      </c>
      <c r="B230" s="187" t="s">
        <v>383</v>
      </c>
      <c r="C230" s="84" t="s">
        <v>125</v>
      </c>
      <c r="D230" s="192" t="s">
        <v>392</v>
      </c>
      <c r="E230" s="27">
        <v>6</v>
      </c>
      <c r="F230" s="144">
        <v>0</v>
      </c>
      <c r="G230" s="145">
        <v>0</v>
      </c>
      <c r="H230" s="144">
        <v>0</v>
      </c>
      <c r="I230" s="144">
        <v>0</v>
      </c>
      <c r="J230" s="126"/>
      <c r="K230" s="31"/>
      <c r="L230" s="127"/>
      <c r="M230" s="38"/>
    </row>
    <row r="231" spans="1:13" s="33" customFormat="1" ht="15.75" x14ac:dyDescent="0.25">
      <c r="A231" s="180"/>
      <c r="B231" s="188"/>
      <c r="C231" s="84" t="s">
        <v>336</v>
      </c>
      <c r="D231" s="193"/>
      <c r="E231" s="3">
        <v>398.1</v>
      </c>
      <c r="F231" s="100">
        <v>0</v>
      </c>
      <c r="G231" s="116">
        <v>0</v>
      </c>
      <c r="H231" s="100">
        <v>0</v>
      </c>
      <c r="I231" s="100">
        <v>0</v>
      </c>
      <c r="J231" s="126"/>
      <c r="K231" s="31"/>
      <c r="L231" s="127"/>
      <c r="M231" s="38"/>
    </row>
    <row r="232" spans="1:13" s="33" customFormat="1" ht="25.5" customHeight="1" x14ac:dyDescent="0.25">
      <c r="A232" s="169" t="s">
        <v>181</v>
      </c>
      <c r="B232" s="194" t="s">
        <v>114</v>
      </c>
      <c r="C232" s="84" t="s">
        <v>125</v>
      </c>
      <c r="D232" s="169" t="s">
        <v>392</v>
      </c>
      <c r="E232" s="42">
        <v>18</v>
      </c>
      <c r="F232" s="144">
        <v>16</v>
      </c>
      <c r="G232" s="145">
        <v>16</v>
      </c>
      <c r="H232" s="144">
        <v>16</v>
      </c>
      <c r="I232" s="144">
        <v>16</v>
      </c>
      <c r="J232" s="126"/>
      <c r="K232" s="131"/>
      <c r="L232" s="127"/>
      <c r="M232" s="38"/>
    </row>
    <row r="233" spans="1:13" s="33" customFormat="1" ht="15.75" x14ac:dyDescent="0.25">
      <c r="A233" s="180"/>
      <c r="B233" s="195"/>
      <c r="C233" s="84" t="s">
        <v>336</v>
      </c>
      <c r="D233" s="180"/>
      <c r="E233" s="43">
        <v>4525.3</v>
      </c>
      <c r="F233" s="100">
        <v>2963.1</v>
      </c>
      <c r="G233" s="116">
        <v>2378.1</v>
      </c>
      <c r="H233" s="100">
        <v>2378.1</v>
      </c>
      <c r="I233" s="100">
        <v>2378.1</v>
      </c>
      <c r="J233" s="126"/>
      <c r="K233" s="131"/>
      <c r="L233" s="127"/>
      <c r="M233" s="38"/>
    </row>
    <row r="234" spans="1:13" s="33" customFormat="1" ht="25.5" customHeight="1" x14ac:dyDescent="0.25">
      <c r="A234" s="169" t="s">
        <v>182</v>
      </c>
      <c r="B234" s="194" t="s">
        <v>115</v>
      </c>
      <c r="C234" s="84" t="s">
        <v>125</v>
      </c>
      <c r="D234" s="169" t="s">
        <v>392</v>
      </c>
      <c r="E234" s="42">
        <v>10</v>
      </c>
      <c r="F234" s="144">
        <v>9</v>
      </c>
      <c r="G234" s="145">
        <v>9</v>
      </c>
      <c r="H234" s="144">
        <v>9</v>
      </c>
      <c r="I234" s="144">
        <v>9</v>
      </c>
      <c r="J234" s="126"/>
      <c r="K234" s="131"/>
      <c r="L234" s="127"/>
      <c r="M234" s="38"/>
    </row>
    <row r="235" spans="1:13" s="33" customFormat="1" ht="15.75" x14ac:dyDescent="0.25">
      <c r="A235" s="180"/>
      <c r="B235" s="195"/>
      <c r="C235" s="84" t="s">
        <v>336</v>
      </c>
      <c r="D235" s="180"/>
      <c r="E235" s="43">
        <v>2569.6</v>
      </c>
      <c r="F235" s="100">
        <v>2597.9</v>
      </c>
      <c r="G235" s="116">
        <v>2614.3000000000002</v>
      </c>
      <c r="H235" s="100">
        <v>2614.3000000000002</v>
      </c>
      <c r="I235" s="100">
        <v>2614.3000000000002</v>
      </c>
      <c r="J235" s="126"/>
      <c r="K235" s="131"/>
      <c r="L235" s="127"/>
      <c r="M235" s="38"/>
    </row>
    <row r="236" spans="1:13" s="33" customFormat="1" ht="25.5" customHeight="1" x14ac:dyDescent="0.25">
      <c r="A236" s="169" t="s">
        <v>183</v>
      </c>
      <c r="B236" s="196" t="s">
        <v>112</v>
      </c>
      <c r="C236" s="84" t="s">
        <v>125</v>
      </c>
      <c r="D236" s="169" t="s">
        <v>392</v>
      </c>
      <c r="E236" s="42">
        <v>15</v>
      </c>
      <c r="F236" s="42">
        <v>12</v>
      </c>
      <c r="G236" s="146">
        <v>12</v>
      </c>
      <c r="H236" s="42">
        <v>12</v>
      </c>
      <c r="I236" s="42">
        <v>12</v>
      </c>
      <c r="J236" s="126"/>
      <c r="K236" s="131"/>
      <c r="L236" s="127"/>
      <c r="M236" s="38"/>
    </row>
    <row r="237" spans="1:13" s="33" customFormat="1" ht="15.75" x14ac:dyDescent="0.25">
      <c r="A237" s="180"/>
      <c r="B237" s="197"/>
      <c r="C237" s="84" t="s">
        <v>336</v>
      </c>
      <c r="D237" s="180"/>
      <c r="E237" s="43">
        <v>5854.4</v>
      </c>
      <c r="F237" s="100">
        <v>3164.9</v>
      </c>
      <c r="G237" s="116">
        <v>3261</v>
      </c>
      <c r="H237" s="100">
        <v>3261</v>
      </c>
      <c r="I237" s="100">
        <v>3261</v>
      </c>
      <c r="J237" s="126"/>
      <c r="K237" s="131"/>
      <c r="L237" s="127"/>
      <c r="M237" s="38"/>
    </row>
    <row r="238" spans="1:13" s="33" customFormat="1" ht="39" customHeight="1" x14ac:dyDescent="0.25">
      <c r="A238" s="169" t="s">
        <v>184</v>
      </c>
      <c r="B238" s="196" t="s">
        <v>193</v>
      </c>
      <c r="C238" s="84" t="s">
        <v>125</v>
      </c>
      <c r="D238" s="169" t="s">
        <v>392</v>
      </c>
      <c r="E238" s="42">
        <v>24</v>
      </c>
      <c r="F238" s="42">
        <v>20</v>
      </c>
      <c r="G238" s="146">
        <v>22</v>
      </c>
      <c r="H238" s="42">
        <v>22</v>
      </c>
      <c r="I238" s="42">
        <v>22</v>
      </c>
      <c r="J238" s="126"/>
      <c r="K238" s="131"/>
      <c r="L238" s="127"/>
      <c r="M238" s="38"/>
    </row>
    <row r="239" spans="1:13" s="33" customFormat="1" ht="15.75" x14ac:dyDescent="0.25">
      <c r="A239" s="180"/>
      <c r="B239" s="197"/>
      <c r="C239" s="84" t="s">
        <v>336</v>
      </c>
      <c r="D239" s="180"/>
      <c r="E239" s="43">
        <v>6167.1</v>
      </c>
      <c r="F239" s="100">
        <v>3298.2</v>
      </c>
      <c r="G239" s="116">
        <v>3354.9</v>
      </c>
      <c r="H239" s="100">
        <v>3354.9</v>
      </c>
      <c r="I239" s="100">
        <v>3354.9</v>
      </c>
      <c r="J239" s="126"/>
      <c r="K239" s="131"/>
      <c r="L239" s="127"/>
      <c r="M239" s="38"/>
    </row>
    <row r="240" spans="1:13" s="33" customFormat="1" ht="22.5" customHeight="1" x14ac:dyDescent="0.25">
      <c r="A240" s="169" t="s">
        <v>185</v>
      </c>
      <c r="B240" s="194" t="s">
        <v>113</v>
      </c>
      <c r="C240" s="84" t="s">
        <v>125</v>
      </c>
      <c r="D240" s="169" t="s">
        <v>392</v>
      </c>
      <c r="E240" s="42">
        <v>39</v>
      </c>
      <c r="F240" s="42">
        <v>93</v>
      </c>
      <c r="G240" s="146">
        <v>80</v>
      </c>
      <c r="H240" s="42">
        <v>80</v>
      </c>
      <c r="I240" s="42">
        <v>80</v>
      </c>
      <c r="J240" s="126"/>
      <c r="K240" s="131"/>
      <c r="L240" s="127"/>
      <c r="M240" s="38"/>
    </row>
    <row r="241" spans="1:13" s="33" customFormat="1" ht="15.75" x14ac:dyDescent="0.25">
      <c r="A241" s="180"/>
      <c r="B241" s="195"/>
      <c r="C241" s="84" t="s">
        <v>336</v>
      </c>
      <c r="D241" s="180"/>
      <c r="E241" s="43">
        <v>4554.3999999999996</v>
      </c>
      <c r="F241" s="100">
        <v>5606.9</v>
      </c>
      <c r="G241" s="116">
        <v>5703.9</v>
      </c>
      <c r="H241" s="100">
        <v>5703.9</v>
      </c>
      <c r="I241" s="100">
        <v>5703.9</v>
      </c>
      <c r="J241" s="126"/>
      <c r="K241" s="131"/>
      <c r="L241" s="127"/>
      <c r="M241" s="38"/>
    </row>
    <row r="242" spans="1:13" s="33" customFormat="1" ht="30" customHeight="1" x14ac:dyDescent="0.25">
      <c r="A242" s="169" t="s">
        <v>186</v>
      </c>
      <c r="B242" s="196" t="s">
        <v>195</v>
      </c>
      <c r="C242" s="84" t="s">
        <v>125</v>
      </c>
      <c r="D242" s="169" t="s">
        <v>392</v>
      </c>
      <c r="E242" s="42">
        <v>94</v>
      </c>
      <c r="F242" s="42">
        <v>85</v>
      </c>
      <c r="G242" s="146">
        <v>102</v>
      </c>
      <c r="H242" s="42">
        <v>102</v>
      </c>
      <c r="I242" s="42">
        <v>102</v>
      </c>
      <c r="J242" s="126"/>
      <c r="K242" s="131"/>
      <c r="L242" s="127"/>
      <c r="M242" s="38"/>
    </row>
    <row r="243" spans="1:13" s="33" customFormat="1" ht="15.75" x14ac:dyDescent="0.25">
      <c r="A243" s="180"/>
      <c r="B243" s="197"/>
      <c r="C243" s="84" t="s">
        <v>336</v>
      </c>
      <c r="D243" s="180"/>
      <c r="E243" s="43">
        <v>19039.7</v>
      </c>
      <c r="F243" s="100">
        <v>6235.8</v>
      </c>
      <c r="G243" s="116">
        <v>6601.8</v>
      </c>
      <c r="H243" s="100">
        <v>6601.8</v>
      </c>
      <c r="I243" s="100">
        <v>6601.8</v>
      </c>
      <c r="J243" s="126"/>
      <c r="K243" s="131"/>
      <c r="L243" s="127"/>
      <c r="M243" s="38"/>
    </row>
    <row r="244" spans="1:13" s="33" customFormat="1" ht="40.5" customHeight="1" x14ac:dyDescent="0.25">
      <c r="A244" s="169" t="s">
        <v>187</v>
      </c>
      <c r="B244" s="196" t="s">
        <v>201</v>
      </c>
      <c r="C244" s="84" t="s">
        <v>125</v>
      </c>
      <c r="D244" s="169" t="s">
        <v>392</v>
      </c>
      <c r="E244" s="42">
        <v>10</v>
      </c>
      <c r="F244" s="42">
        <v>3</v>
      </c>
      <c r="G244" s="146">
        <v>3</v>
      </c>
      <c r="H244" s="42">
        <v>3</v>
      </c>
      <c r="I244" s="42">
        <v>3</v>
      </c>
      <c r="J244" s="126"/>
      <c r="K244" s="131"/>
      <c r="L244" s="127"/>
      <c r="M244" s="38"/>
    </row>
    <row r="245" spans="1:13" s="33" customFormat="1" ht="15.75" x14ac:dyDescent="0.25">
      <c r="A245" s="180"/>
      <c r="B245" s="197"/>
      <c r="C245" s="84" t="s">
        <v>336</v>
      </c>
      <c r="D245" s="180"/>
      <c r="E245" s="43">
        <v>3456.7</v>
      </c>
      <c r="F245" s="100">
        <v>2504.8000000000002</v>
      </c>
      <c r="G245" s="116">
        <v>2577.3000000000002</v>
      </c>
      <c r="H245" s="100">
        <v>2577.3000000000002</v>
      </c>
      <c r="I245" s="100">
        <v>2577.3000000000002</v>
      </c>
      <c r="J245" s="126"/>
      <c r="K245" s="131"/>
      <c r="L245" s="127"/>
      <c r="M245" s="38"/>
    </row>
    <row r="246" spans="1:13" s="33" customFormat="1" ht="25.5" customHeight="1" x14ac:dyDescent="0.25">
      <c r="A246" s="169" t="s">
        <v>188</v>
      </c>
      <c r="B246" s="194" t="s">
        <v>116</v>
      </c>
      <c r="C246" s="84" t="s">
        <v>125</v>
      </c>
      <c r="D246" s="169" t="s">
        <v>392</v>
      </c>
      <c r="E246" s="42">
        <v>5</v>
      </c>
      <c r="F246" s="42">
        <v>0</v>
      </c>
      <c r="G246" s="146">
        <v>6</v>
      </c>
      <c r="H246" s="42">
        <v>6</v>
      </c>
      <c r="I246" s="42">
        <v>6</v>
      </c>
      <c r="J246" s="126"/>
      <c r="K246" s="131"/>
      <c r="L246" s="127"/>
      <c r="M246" s="38"/>
    </row>
    <row r="247" spans="1:13" s="33" customFormat="1" ht="15.75" x14ac:dyDescent="0.25">
      <c r="A247" s="180"/>
      <c r="B247" s="195"/>
      <c r="C247" s="84" t="s">
        <v>336</v>
      </c>
      <c r="D247" s="180"/>
      <c r="E247" s="43">
        <v>2084.8000000000002</v>
      </c>
      <c r="F247" s="43">
        <v>0</v>
      </c>
      <c r="G247" s="117">
        <v>2978</v>
      </c>
      <c r="H247" s="43">
        <v>2978</v>
      </c>
      <c r="I247" s="43">
        <v>2978</v>
      </c>
      <c r="J247" s="126"/>
      <c r="K247" s="131"/>
      <c r="L247" s="127"/>
      <c r="M247" s="38"/>
    </row>
    <row r="248" spans="1:13" s="33" customFormat="1" ht="27.75" customHeight="1" x14ac:dyDescent="0.25">
      <c r="A248" s="169" t="s">
        <v>189</v>
      </c>
      <c r="B248" s="196" t="s">
        <v>199</v>
      </c>
      <c r="C248" s="84" t="s">
        <v>125</v>
      </c>
      <c r="D248" s="169" t="s">
        <v>392</v>
      </c>
      <c r="E248" s="42">
        <v>0</v>
      </c>
      <c r="F248" s="42">
        <v>3</v>
      </c>
      <c r="G248" s="146">
        <v>5</v>
      </c>
      <c r="H248" s="42">
        <v>5</v>
      </c>
      <c r="I248" s="42">
        <v>5</v>
      </c>
      <c r="J248" s="126"/>
      <c r="K248" s="131"/>
      <c r="L248" s="127"/>
      <c r="M248" s="38"/>
    </row>
    <row r="249" spans="1:13" s="33" customFormat="1" ht="15.75" x14ac:dyDescent="0.25">
      <c r="A249" s="180"/>
      <c r="B249" s="197"/>
      <c r="C249" s="84" t="s">
        <v>336</v>
      </c>
      <c r="D249" s="180"/>
      <c r="E249" s="43">
        <v>0</v>
      </c>
      <c r="F249" s="100">
        <v>2436.8000000000002</v>
      </c>
      <c r="G249" s="116">
        <v>2627.8</v>
      </c>
      <c r="H249" s="100">
        <v>2627.8</v>
      </c>
      <c r="I249" s="100">
        <v>2627.8</v>
      </c>
      <c r="J249" s="126"/>
      <c r="K249" s="131"/>
      <c r="L249" s="127"/>
      <c r="M249" s="38"/>
    </row>
    <row r="250" spans="1:13" s="33" customFormat="1" ht="27" customHeight="1" x14ac:dyDescent="0.25">
      <c r="A250" s="169" t="s">
        <v>190</v>
      </c>
      <c r="B250" s="196" t="s">
        <v>107</v>
      </c>
      <c r="C250" s="99" t="s">
        <v>125</v>
      </c>
      <c r="D250" s="169" t="s">
        <v>392</v>
      </c>
      <c r="E250" s="42">
        <f>12+45</f>
        <v>57</v>
      </c>
      <c r="F250" s="42">
        <v>21</v>
      </c>
      <c r="G250" s="146">
        <v>21</v>
      </c>
      <c r="H250" s="42">
        <v>21</v>
      </c>
      <c r="I250" s="42">
        <v>21</v>
      </c>
      <c r="J250" s="126"/>
      <c r="K250" s="131"/>
      <c r="L250" s="127"/>
      <c r="M250" s="38"/>
    </row>
    <row r="251" spans="1:13" s="33" customFormat="1" ht="15.75" x14ac:dyDescent="0.25">
      <c r="A251" s="180"/>
      <c r="B251" s="197"/>
      <c r="C251" s="99" t="s">
        <v>336</v>
      </c>
      <c r="D251" s="180"/>
      <c r="E251" s="43">
        <f>3119.8+2067.7</f>
        <v>5187.5</v>
      </c>
      <c r="F251" s="100">
        <v>1470.3</v>
      </c>
      <c r="G251" s="116">
        <v>1578.6</v>
      </c>
      <c r="H251" s="100">
        <v>1578.6</v>
      </c>
      <c r="I251" s="100">
        <v>1578.6</v>
      </c>
      <c r="J251" s="126"/>
      <c r="K251" s="131"/>
      <c r="L251" s="127"/>
      <c r="M251" s="38"/>
    </row>
    <row r="252" spans="1:13" s="33" customFormat="1" ht="19.5" customHeight="1" x14ac:dyDescent="0.25">
      <c r="A252" s="169" t="s">
        <v>191</v>
      </c>
      <c r="B252" s="196" t="s">
        <v>108</v>
      </c>
      <c r="C252" s="99" t="s">
        <v>125</v>
      </c>
      <c r="D252" s="169" t="s">
        <v>392</v>
      </c>
      <c r="E252" s="42">
        <f>17+38</f>
        <v>55</v>
      </c>
      <c r="F252" s="42">
        <v>12</v>
      </c>
      <c r="G252" s="146">
        <v>16</v>
      </c>
      <c r="H252" s="42">
        <v>16</v>
      </c>
      <c r="I252" s="42">
        <v>16</v>
      </c>
      <c r="J252" s="126"/>
      <c r="K252" s="131"/>
      <c r="L252" s="127"/>
      <c r="M252" s="38"/>
    </row>
    <row r="253" spans="1:13" s="33" customFormat="1" ht="15.75" x14ac:dyDescent="0.25">
      <c r="A253" s="180"/>
      <c r="B253" s="197"/>
      <c r="C253" s="99" t="s">
        <v>336</v>
      </c>
      <c r="D253" s="180"/>
      <c r="E253" s="43">
        <f>4368.4+163.4</f>
        <v>4531.7999999999993</v>
      </c>
      <c r="F253" s="100">
        <v>4195.8</v>
      </c>
      <c r="G253" s="116">
        <v>4395.2</v>
      </c>
      <c r="H253" s="100">
        <v>4395.2</v>
      </c>
      <c r="I253" s="100">
        <v>4395.2</v>
      </c>
      <c r="J253" s="126"/>
      <c r="K253" s="131"/>
      <c r="L253" s="127"/>
      <c r="M253" s="38"/>
    </row>
    <row r="254" spans="1:13" s="33" customFormat="1" ht="27" customHeight="1" x14ac:dyDescent="0.25">
      <c r="A254" s="169" t="s">
        <v>192</v>
      </c>
      <c r="B254" s="196" t="s">
        <v>280</v>
      </c>
      <c r="C254" s="84" t="s">
        <v>125</v>
      </c>
      <c r="D254" s="169" t="s">
        <v>392</v>
      </c>
      <c r="E254" s="42">
        <v>32</v>
      </c>
      <c r="F254" s="42">
        <v>27</v>
      </c>
      <c r="G254" s="146">
        <v>21</v>
      </c>
      <c r="H254" s="42">
        <v>21</v>
      </c>
      <c r="I254" s="42">
        <v>21</v>
      </c>
      <c r="J254" s="126"/>
      <c r="K254" s="131"/>
      <c r="L254" s="127"/>
      <c r="M254" s="38"/>
    </row>
    <row r="255" spans="1:13" s="33" customFormat="1" ht="15.75" x14ac:dyDescent="0.25">
      <c r="A255" s="180"/>
      <c r="B255" s="197"/>
      <c r="C255" s="84" t="s">
        <v>336</v>
      </c>
      <c r="D255" s="180"/>
      <c r="E255" s="3">
        <v>8222</v>
      </c>
      <c r="F255" s="43">
        <v>4926.3</v>
      </c>
      <c r="G255" s="115">
        <v>4054.3</v>
      </c>
      <c r="H255" s="70">
        <v>4054.3</v>
      </c>
      <c r="I255" s="70">
        <v>4054.3</v>
      </c>
      <c r="J255" s="126"/>
      <c r="K255" s="31"/>
      <c r="L255" s="127"/>
      <c r="M255" s="38"/>
    </row>
    <row r="256" spans="1:13" s="33" customFormat="1" ht="25.5" customHeight="1" x14ac:dyDescent="0.25">
      <c r="A256" s="169" t="s">
        <v>196</v>
      </c>
      <c r="B256" s="196" t="s">
        <v>111</v>
      </c>
      <c r="C256" s="84" t="s">
        <v>125</v>
      </c>
      <c r="D256" s="169" t="s">
        <v>392</v>
      </c>
      <c r="E256" s="42">
        <v>2</v>
      </c>
      <c r="F256" s="42">
        <v>1</v>
      </c>
      <c r="G256" s="146">
        <v>3</v>
      </c>
      <c r="H256" s="42">
        <v>3</v>
      </c>
      <c r="I256" s="42">
        <v>3</v>
      </c>
      <c r="J256" s="126"/>
      <c r="K256" s="131"/>
      <c r="L256" s="127"/>
      <c r="M256" s="38"/>
    </row>
    <row r="257" spans="1:13" s="33" customFormat="1" ht="15.75" x14ac:dyDescent="0.25">
      <c r="A257" s="180"/>
      <c r="B257" s="197"/>
      <c r="C257" s="84" t="s">
        <v>336</v>
      </c>
      <c r="D257" s="180"/>
      <c r="E257" s="43">
        <v>513.9</v>
      </c>
      <c r="F257" s="100">
        <v>511.6</v>
      </c>
      <c r="G257" s="116">
        <v>1296</v>
      </c>
      <c r="H257" s="100">
        <v>1296</v>
      </c>
      <c r="I257" s="100">
        <v>1296</v>
      </c>
      <c r="J257" s="126"/>
      <c r="K257" s="131"/>
      <c r="L257" s="127"/>
      <c r="M257" s="38"/>
    </row>
    <row r="258" spans="1:13" s="33" customFormat="1" ht="23.25" customHeight="1" x14ac:dyDescent="0.25">
      <c r="A258" s="169" t="s">
        <v>197</v>
      </c>
      <c r="B258" s="185" t="s">
        <v>243</v>
      </c>
      <c r="C258" s="14" t="s">
        <v>76</v>
      </c>
      <c r="D258" s="169" t="s">
        <v>392</v>
      </c>
      <c r="E258" s="144">
        <v>0</v>
      </c>
      <c r="F258" s="27">
        <v>592</v>
      </c>
      <c r="G258" s="143">
        <v>574</v>
      </c>
      <c r="H258" s="27">
        <v>574</v>
      </c>
      <c r="I258" s="27">
        <v>574</v>
      </c>
      <c r="J258" s="126"/>
      <c r="K258" s="132"/>
      <c r="L258" s="127"/>
      <c r="M258" s="38"/>
    </row>
    <row r="259" spans="1:13" s="33" customFormat="1" ht="15.75" x14ac:dyDescent="0.25">
      <c r="A259" s="180"/>
      <c r="B259" s="186"/>
      <c r="C259" s="84" t="s">
        <v>336</v>
      </c>
      <c r="D259" s="180"/>
      <c r="E259" s="100">
        <v>0</v>
      </c>
      <c r="F259" s="3">
        <v>17145.900000000001</v>
      </c>
      <c r="G259" s="116">
        <v>17356.8</v>
      </c>
      <c r="H259" s="100">
        <v>17356.8</v>
      </c>
      <c r="I259" s="100">
        <v>17356.8</v>
      </c>
      <c r="J259" s="126"/>
      <c r="K259" s="132"/>
      <c r="L259" s="127"/>
      <c r="M259" s="38"/>
    </row>
    <row r="260" spans="1:13" s="33" customFormat="1" ht="36" customHeight="1" x14ac:dyDescent="0.25">
      <c r="A260" s="169" t="s">
        <v>198</v>
      </c>
      <c r="B260" s="191" t="s">
        <v>378</v>
      </c>
      <c r="C260" s="72" t="s">
        <v>377</v>
      </c>
      <c r="D260" s="199" t="s">
        <v>392</v>
      </c>
      <c r="E260" s="147">
        <v>60</v>
      </c>
      <c r="F260" s="147">
        <v>60</v>
      </c>
      <c r="G260" s="143">
        <v>57</v>
      </c>
      <c r="H260" s="27">
        <v>57</v>
      </c>
      <c r="I260" s="27">
        <v>57</v>
      </c>
      <c r="J260" s="126"/>
      <c r="K260" s="133"/>
      <c r="L260" s="127"/>
      <c r="M260" s="38"/>
    </row>
    <row r="261" spans="1:13" s="33" customFormat="1" ht="15.75" x14ac:dyDescent="0.25">
      <c r="A261" s="180"/>
      <c r="B261" s="191"/>
      <c r="C261" s="84" t="s">
        <v>336</v>
      </c>
      <c r="D261" s="200"/>
      <c r="E261" s="102">
        <v>3500.2</v>
      </c>
      <c r="F261" s="102">
        <v>3500.2</v>
      </c>
      <c r="G261" s="115">
        <v>5595.8</v>
      </c>
      <c r="H261" s="3">
        <v>5595.8</v>
      </c>
      <c r="I261" s="3">
        <v>5595.8</v>
      </c>
      <c r="J261" s="126"/>
      <c r="K261" s="133"/>
      <c r="L261" s="127"/>
      <c r="M261" s="38"/>
    </row>
    <row r="262" spans="1:13" s="33" customFormat="1" ht="28.5" customHeight="1" x14ac:dyDescent="0.25">
      <c r="A262" s="169" t="s">
        <v>194</v>
      </c>
      <c r="B262" s="191" t="s">
        <v>379</v>
      </c>
      <c r="C262" s="72" t="s">
        <v>76</v>
      </c>
      <c r="D262" s="199" t="s">
        <v>392</v>
      </c>
      <c r="E262" s="147">
        <v>144</v>
      </c>
      <c r="F262" s="147">
        <v>144</v>
      </c>
      <c r="G262" s="143">
        <v>138</v>
      </c>
      <c r="H262" s="27">
        <v>138</v>
      </c>
      <c r="I262" s="27">
        <v>138</v>
      </c>
      <c r="J262" s="126"/>
      <c r="K262" s="133"/>
      <c r="L262" s="127"/>
      <c r="M262" s="38"/>
    </row>
    <row r="263" spans="1:13" s="33" customFormat="1" ht="15.75" x14ac:dyDescent="0.25">
      <c r="A263" s="180"/>
      <c r="B263" s="191"/>
      <c r="C263" s="84" t="s">
        <v>336</v>
      </c>
      <c r="D263" s="200"/>
      <c r="E263" s="102">
        <v>4046.3</v>
      </c>
      <c r="F263" s="102">
        <v>4446.3</v>
      </c>
      <c r="G263" s="115">
        <v>4679.3</v>
      </c>
      <c r="H263" s="70">
        <v>4679.3</v>
      </c>
      <c r="I263" s="70">
        <v>4679.3</v>
      </c>
      <c r="J263" s="126"/>
      <c r="K263" s="133"/>
      <c r="L263" s="127"/>
      <c r="M263" s="38"/>
    </row>
    <row r="264" spans="1:13" s="33" customFormat="1" ht="35.25" customHeight="1" x14ac:dyDescent="0.25">
      <c r="A264" s="169" t="s">
        <v>200</v>
      </c>
      <c r="B264" s="185" t="s">
        <v>294</v>
      </c>
      <c r="C264" s="14" t="s">
        <v>76</v>
      </c>
      <c r="D264" s="183" t="s">
        <v>392</v>
      </c>
      <c r="E264" s="147">
        <v>190</v>
      </c>
      <c r="F264" s="27">
        <v>190</v>
      </c>
      <c r="G264" s="143">
        <v>216</v>
      </c>
      <c r="H264" s="27">
        <v>216</v>
      </c>
      <c r="I264" s="27">
        <v>216</v>
      </c>
      <c r="J264" s="126"/>
      <c r="K264" s="133"/>
      <c r="L264" s="127"/>
      <c r="M264" s="38"/>
    </row>
    <row r="265" spans="1:13" s="33" customFormat="1" ht="13.5" customHeight="1" x14ac:dyDescent="0.25">
      <c r="A265" s="180"/>
      <c r="B265" s="198"/>
      <c r="C265" s="84" t="s">
        <v>336</v>
      </c>
      <c r="D265" s="184"/>
      <c r="E265" s="102">
        <v>4257.1000000000004</v>
      </c>
      <c r="F265" s="3">
        <v>4986.7</v>
      </c>
      <c r="G265" s="115">
        <v>5011.1000000000004</v>
      </c>
      <c r="H265" s="70">
        <v>5011.1000000000004</v>
      </c>
      <c r="I265" s="70">
        <v>5011.1000000000004</v>
      </c>
      <c r="J265" s="126"/>
      <c r="K265" s="133"/>
      <c r="L265" s="127"/>
      <c r="M265" s="38"/>
    </row>
    <row r="266" spans="1:13" s="33" customFormat="1" ht="33.75" customHeight="1" x14ac:dyDescent="0.25">
      <c r="A266" s="169" t="s">
        <v>202</v>
      </c>
      <c r="B266" s="191" t="s">
        <v>380</v>
      </c>
      <c r="C266" s="72" t="s">
        <v>76</v>
      </c>
      <c r="D266" s="199" t="s">
        <v>392</v>
      </c>
      <c r="E266" s="147">
        <v>0</v>
      </c>
      <c r="F266" s="147">
        <v>19</v>
      </c>
      <c r="G266" s="143">
        <v>42</v>
      </c>
      <c r="H266" s="27">
        <v>42</v>
      </c>
      <c r="I266" s="27">
        <v>42</v>
      </c>
      <c r="J266" s="126"/>
      <c r="K266" s="133"/>
      <c r="L266" s="127"/>
      <c r="M266" s="38"/>
    </row>
    <row r="267" spans="1:13" s="33" customFormat="1" ht="13.5" customHeight="1" x14ac:dyDescent="0.25">
      <c r="A267" s="180"/>
      <c r="B267" s="191"/>
      <c r="C267" s="72" t="s">
        <v>336</v>
      </c>
      <c r="D267" s="200"/>
      <c r="E267" s="102">
        <v>0</v>
      </c>
      <c r="F267" s="102">
        <v>4446.3</v>
      </c>
      <c r="G267" s="115">
        <v>4498.7</v>
      </c>
      <c r="H267" s="3">
        <v>4498.7</v>
      </c>
      <c r="I267" s="3">
        <v>4498.7</v>
      </c>
      <c r="J267" s="126"/>
      <c r="K267" s="133"/>
      <c r="L267" s="127"/>
      <c r="M267" s="38"/>
    </row>
    <row r="268" spans="1:13" s="33" customFormat="1" ht="15.75" x14ac:dyDescent="0.25">
      <c r="A268" s="169" t="s">
        <v>203</v>
      </c>
      <c r="B268" s="191" t="s">
        <v>381</v>
      </c>
      <c r="C268" s="72" t="s">
        <v>76</v>
      </c>
      <c r="D268" s="199" t="s">
        <v>392</v>
      </c>
      <c r="E268" s="147">
        <v>0</v>
      </c>
      <c r="F268" s="147">
        <v>61</v>
      </c>
      <c r="G268" s="143">
        <v>111</v>
      </c>
      <c r="H268" s="27">
        <v>111</v>
      </c>
      <c r="I268" s="27">
        <v>111</v>
      </c>
      <c r="J268" s="126"/>
      <c r="K268" s="133"/>
      <c r="L268" s="127"/>
      <c r="M268" s="38"/>
    </row>
    <row r="269" spans="1:13" s="33" customFormat="1" ht="22.5" customHeight="1" x14ac:dyDescent="0.25">
      <c r="A269" s="180"/>
      <c r="B269" s="191"/>
      <c r="C269" s="72" t="str">
        <f>C271</f>
        <v>тыс.рублей</v>
      </c>
      <c r="D269" s="200"/>
      <c r="E269" s="102">
        <v>0</v>
      </c>
      <c r="F269" s="102">
        <v>4635.5</v>
      </c>
      <c r="G269" s="115">
        <v>4376.1000000000004</v>
      </c>
      <c r="H269" s="3">
        <v>4376.1000000000004</v>
      </c>
      <c r="I269" s="3">
        <v>4376.1000000000004</v>
      </c>
      <c r="J269" s="126"/>
      <c r="K269" s="133"/>
      <c r="L269" s="127"/>
      <c r="M269" s="38"/>
    </row>
    <row r="270" spans="1:13" s="33" customFormat="1" ht="15.75" x14ac:dyDescent="0.25">
      <c r="A270" s="169" t="s">
        <v>204</v>
      </c>
      <c r="B270" s="191" t="s">
        <v>382</v>
      </c>
      <c r="C270" s="72" t="s">
        <v>76</v>
      </c>
      <c r="D270" s="199" t="s">
        <v>392</v>
      </c>
      <c r="E270" s="147">
        <v>0</v>
      </c>
      <c r="F270" s="147">
        <v>74</v>
      </c>
      <c r="G270" s="143">
        <v>113</v>
      </c>
      <c r="H270" s="27">
        <v>113</v>
      </c>
      <c r="I270" s="27">
        <v>113</v>
      </c>
      <c r="J270" s="126"/>
      <c r="K270" s="133"/>
      <c r="L270" s="127"/>
      <c r="M270" s="38"/>
    </row>
    <row r="271" spans="1:13" s="33" customFormat="1" ht="27.75" customHeight="1" x14ac:dyDescent="0.25">
      <c r="A271" s="180"/>
      <c r="B271" s="191"/>
      <c r="C271" s="72" t="s">
        <v>336</v>
      </c>
      <c r="D271" s="200"/>
      <c r="E271" s="102">
        <v>0</v>
      </c>
      <c r="F271" s="102">
        <v>5184.1000000000004</v>
      </c>
      <c r="G271" s="115">
        <v>5040.3999999999996</v>
      </c>
      <c r="H271" s="3">
        <v>5040.3999999999996</v>
      </c>
      <c r="I271" s="3">
        <v>5040.3999999999996</v>
      </c>
      <c r="J271" s="126"/>
      <c r="K271" s="133"/>
      <c r="L271" s="127"/>
      <c r="M271" s="38"/>
    </row>
    <row r="272" spans="1:13" s="33" customFormat="1" ht="33" customHeight="1" x14ac:dyDescent="0.25">
      <c r="A272" s="169" t="s">
        <v>205</v>
      </c>
      <c r="B272" s="191" t="s">
        <v>292</v>
      </c>
      <c r="C272" s="72" t="s">
        <v>76</v>
      </c>
      <c r="D272" s="199" t="s">
        <v>392</v>
      </c>
      <c r="E272" s="147">
        <v>0</v>
      </c>
      <c r="F272" s="147">
        <v>40</v>
      </c>
      <c r="G272" s="143">
        <v>0</v>
      </c>
      <c r="H272" s="27">
        <v>0</v>
      </c>
      <c r="I272" s="27">
        <v>0</v>
      </c>
      <c r="J272" s="126"/>
      <c r="K272" s="133"/>
      <c r="L272" s="127"/>
      <c r="M272" s="38"/>
    </row>
    <row r="273" spans="1:13" s="33" customFormat="1" ht="16.5" customHeight="1" x14ac:dyDescent="0.25">
      <c r="A273" s="180"/>
      <c r="B273" s="191"/>
      <c r="C273" s="72" t="s">
        <v>336</v>
      </c>
      <c r="D273" s="200"/>
      <c r="E273" s="102">
        <v>0</v>
      </c>
      <c r="F273" s="102">
        <v>6184.1</v>
      </c>
      <c r="G273" s="115">
        <v>0</v>
      </c>
      <c r="H273" s="3">
        <v>0</v>
      </c>
      <c r="I273" s="3">
        <v>0</v>
      </c>
      <c r="J273" s="126"/>
      <c r="K273" s="133"/>
      <c r="L273" s="127"/>
      <c r="M273" s="38"/>
    </row>
    <row r="274" spans="1:13" s="33" customFormat="1" ht="27" customHeight="1" x14ac:dyDescent="0.25">
      <c r="A274" s="169" t="s">
        <v>206</v>
      </c>
      <c r="B274" s="191" t="s">
        <v>293</v>
      </c>
      <c r="C274" s="72" t="s">
        <v>76</v>
      </c>
      <c r="D274" s="199" t="s">
        <v>392</v>
      </c>
      <c r="E274" s="147">
        <v>0</v>
      </c>
      <c r="F274" s="147">
        <v>49</v>
      </c>
      <c r="G274" s="143">
        <v>0</v>
      </c>
      <c r="H274" s="27">
        <v>0</v>
      </c>
      <c r="I274" s="27">
        <v>0</v>
      </c>
      <c r="J274" s="126"/>
      <c r="K274" s="133"/>
      <c r="L274" s="127"/>
      <c r="M274" s="38"/>
    </row>
    <row r="275" spans="1:13" s="33" customFormat="1" ht="18.75" customHeight="1" x14ac:dyDescent="0.25">
      <c r="A275" s="180"/>
      <c r="B275" s="191"/>
      <c r="C275" s="72" t="s">
        <v>336</v>
      </c>
      <c r="D275" s="200"/>
      <c r="E275" s="102">
        <v>0</v>
      </c>
      <c r="F275" s="102">
        <v>5896.5</v>
      </c>
      <c r="G275" s="115">
        <v>0</v>
      </c>
      <c r="H275" s="3">
        <v>0</v>
      </c>
      <c r="I275" s="3">
        <v>0</v>
      </c>
      <c r="J275" s="126"/>
      <c r="K275" s="133"/>
      <c r="L275" s="127"/>
      <c r="M275" s="38"/>
    </row>
    <row r="276" spans="1:13" s="33" customFormat="1" ht="24.75" customHeight="1" x14ac:dyDescent="0.25">
      <c r="A276" s="169" t="s">
        <v>207</v>
      </c>
      <c r="B276" s="191" t="s">
        <v>387</v>
      </c>
      <c r="C276" s="72" t="s">
        <v>76</v>
      </c>
      <c r="D276" s="199" t="s">
        <v>369</v>
      </c>
      <c r="E276" s="147">
        <v>0</v>
      </c>
      <c r="F276" s="147">
        <v>3</v>
      </c>
      <c r="G276" s="143">
        <v>0</v>
      </c>
      <c r="H276" s="27">
        <v>0</v>
      </c>
      <c r="I276" s="27">
        <v>0</v>
      </c>
      <c r="J276" s="126"/>
      <c r="K276" s="133"/>
      <c r="L276" s="127"/>
      <c r="M276" s="38"/>
    </row>
    <row r="277" spans="1:13" s="33" customFormat="1" ht="15.75" x14ac:dyDescent="0.25">
      <c r="A277" s="180"/>
      <c r="B277" s="191"/>
      <c r="C277" s="72" t="s">
        <v>336</v>
      </c>
      <c r="D277" s="200"/>
      <c r="E277" s="102">
        <v>0</v>
      </c>
      <c r="F277" s="102">
        <v>4548.5</v>
      </c>
      <c r="G277" s="115">
        <v>0</v>
      </c>
      <c r="H277" s="3">
        <v>0</v>
      </c>
      <c r="I277" s="3">
        <v>0</v>
      </c>
      <c r="J277" s="126"/>
      <c r="K277" s="133"/>
      <c r="L277" s="127"/>
      <c r="M277" s="38"/>
    </row>
    <row r="278" spans="1:13" s="33" customFormat="1" ht="30" customHeight="1" x14ac:dyDescent="0.25">
      <c r="A278" s="169" t="s">
        <v>208</v>
      </c>
      <c r="B278" s="191" t="s">
        <v>384</v>
      </c>
      <c r="C278" s="72" t="s">
        <v>76</v>
      </c>
      <c r="D278" s="199" t="s">
        <v>392</v>
      </c>
      <c r="E278" s="147">
        <v>0</v>
      </c>
      <c r="F278" s="147">
        <v>65</v>
      </c>
      <c r="G278" s="143">
        <v>81</v>
      </c>
      <c r="H278" s="27">
        <v>81</v>
      </c>
      <c r="I278" s="27">
        <v>81</v>
      </c>
      <c r="J278" s="126"/>
      <c r="K278" s="133"/>
      <c r="L278" s="127"/>
      <c r="M278" s="38"/>
    </row>
    <row r="279" spans="1:13" s="33" customFormat="1" ht="15.75" x14ac:dyDescent="0.25">
      <c r="A279" s="180"/>
      <c r="B279" s="191"/>
      <c r="C279" s="72" t="s">
        <v>336</v>
      </c>
      <c r="D279" s="200"/>
      <c r="E279" s="102">
        <v>0</v>
      </c>
      <c r="F279" s="102">
        <v>4485.6000000000004</v>
      </c>
      <c r="G279" s="115">
        <v>2453.4</v>
      </c>
      <c r="H279" s="3">
        <v>2453.4</v>
      </c>
      <c r="I279" s="3">
        <v>2453.4</v>
      </c>
      <c r="J279" s="126"/>
      <c r="K279" s="133"/>
      <c r="L279" s="127"/>
      <c r="M279" s="38"/>
    </row>
    <row r="280" spans="1:13" s="33" customFormat="1" ht="27.75" customHeight="1" x14ac:dyDescent="0.25">
      <c r="A280" s="169" t="s">
        <v>209</v>
      </c>
      <c r="B280" s="191" t="s">
        <v>295</v>
      </c>
      <c r="C280" s="72" t="s">
        <v>76</v>
      </c>
      <c r="D280" s="199" t="s">
        <v>392</v>
      </c>
      <c r="E280" s="147">
        <v>0</v>
      </c>
      <c r="F280" s="147">
        <v>140</v>
      </c>
      <c r="G280" s="143">
        <v>89</v>
      </c>
      <c r="H280" s="27">
        <v>89</v>
      </c>
      <c r="I280" s="27">
        <v>89</v>
      </c>
      <c r="J280" s="126"/>
      <c r="K280" s="133"/>
      <c r="L280" s="127"/>
      <c r="M280" s="38"/>
    </row>
    <row r="281" spans="1:13" s="33" customFormat="1" ht="15.75" x14ac:dyDescent="0.25">
      <c r="A281" s="180"/>
      <c r="B281" s="191"/>
      <c r="C281" s="72" t="s">
        <v>336</v>
      </c>
      <c r="D281" s="200"/>
      <c r="E281" s="102">
        <v>0</v>
      </c>
      <c r="F281" s="102">
        <v>3892.6</v>
      </c>
      <c r="G281" s="115">
        <v>3134.2</v>
      </c>
      <c r="H281" s="70">
        <v>3134.2</v>
      </c>
      <c r="I281" s="70">
        <v>3134.2</v>
      </c>
      <c r="J281" s="126"/>
      <c r="K281" s="133"/>
      <c r="L281" s="127"/>
      <c r="M281" s="38"/>
    </row>
    <row r="282" spans="1:13" s="33" customFormat="1" ht="39" customHeight="1" x14ac:dyDescent="0.25">
      <c r="A282" s="169" t="s">
        <v>210</v>
      </c>
      <c r="B282" s="185" t="s">
        <v>296</v>
      </c>
      <c r="C282" s="14" t="s">
        <v>76</v>
      </c>
      <c r="D282" s="169" t="s">
        <v>392</v>
      </c>
      <c r="E282" s="147">
        <v>0</v>
      </c>
      <c r="F282" s="27">
        <v>29</v>
      </c>
      <c r="G282" s="148">
        <v>37</v>
      </c>
      <c r="H282" s="27">
        <v>37</v>
      </c>
      <c r="I282" s="27">
        <v>37</v>
      </c>
      <c r="J282" s="126"/>
      <c r="K282" s="133"/>
      <c r="L282" s="127"/>
      <c r="M282" s="38"/>
    </row>
    <row r="283" spans="1:13" s="33" customFormat="1" ht="15.75" x14ac:dyDescent="0.25">
      <c r="A283" s="180"/>
      <c r="B283" s="186"/>
      <c r="C283" s="14" t="s">
        <v>336</v>
      </c>
      <c r="D283" s="180"/>
      <c r="E283" s="102">
        <v>0</v>
      </c>
      <c r="F283" s="3">
        <v>3500.2</v>
      </c>
      <c r="G283" s="114">
        <v>3340.8</v>
      </c>
      <c r="H283" s="3">
        <v>3340.8</v>
      </c>
      <c r="I283" s="3">
        <v>3340.8</v>
      </c>
      <c r="J283" s="126"/>
      <c r="K283" s="133"/>
      <c r="L283" s="127"/>
      <c r="M283" s="38"/>
    </row>
    <row r="284" spans="1:13" s="33" customFormat="1" ht="45.75" customHeight="1" x14ac:dyDescent="0.25">
      <c r="A284" s="169" t="s">
        <v>211</v>
      </c>
      <c r="B284" s="185" t="s">
        <v>349</v>
      </c>
      <c r="C284" s="14" t="s">
        <v>76</v>
      </c>
      <c r="D284" s="183" t="s">
        <v>392</v>
      </c>
      <c r="E284" s="147">
        <v>0</v>
      </c>
      <c r="F284" s="27">
        <v>31</v>
      </c>
      <c r="G284" s="148">
        <v>95</v>
      </c>
      <c r="H284" s="27">
        <v>95</v>
      </c>
      <c r="I284" s="27">
        <v>95</v>
      </c>
      <c r="J284" s="126"/>
      <c r="K284" s="133"/>
      <c r="L284" s="127"/>
      <c r="M284" s="38"/>
    </row>
    <row r="285" spans="1:13" s="33" customFormat="1" ht="15.75" x14ac:dyDescent="0.25">
      <c r="A285" s="180"/>
      <c r="B285" s="186"/>
      <c r="C285" s="14" t="s">
        <v>336</v>
      </c>
      <c r="D285" s="184"/>
      <c r="E285" s="102">
        <v>0</v>
      </c>
      <c r="F285" s="3">
        <v>5165.2</v>
      </c>
      <c r="G285" s="114">
        <v>4480.5</v>
      </c>
      <c r="H285" s="3">
        <v>4480.5</v>
      </c>
      <c r="I285" s="3">
        <v>4480.5</v>
      </c>
      <c r="J285" s="126"/>
      <c r="K285" s="133"/>
      <c r="L285" s="127"/>
      <c r="M285" s="38"/>
    </row>
    <row r="286" spans="1:13" s="33" customFormat="1" ht="39.75" customHeight="1" x14ac:dyDescent="0.25">
      <c r="A286" s="169" t="s">
        <v>212</v>
      </c>
      <c r="B286" s="185" t="s">
        <v>297</v>
      </c>
      <c r="C286" s="14" t="s">
        <v>76</v>
      </c>
      <c r="D286" s="169" t="s">
        <v>392</v>
      </c>
      <c r="E286" s="144">
        <v>0</v>
      </c>
      <c r="F286" s="144">
        <v>40</v>
      </c>
      <c r="G286" s="148">
        <v>47</v>
      </c>
      <c r="H286" s="27">
        <v>47</v>
      </c>
      <c r="I286" s="27">
        <v>47</v>
      </c>
      <c r="J286" s="126"/>
      <c r="K286" s="132"/>
      <c r="L286" s="127"/>
      <c r="M286" s="38"/>
    </row>
    <row r="287" spans="1:13" s="33" customFormat="1" ht="15.75" x14ac:dyDescent="0.25">
      <c r="A287" s="180"/>
      <c r="B287" s="186"/>
      <c r="C287" s="14" t="s">
        <v>336</v>
      </c>
      <c r="D287" s="180"/>
      <c r="E287" s="100">
        <v>0</v>
      </c>
      <c r="F287" s="100">
        <v>3956.2</v>
      </c>
      <c r="G287" s="114">
        <v>4593.5</v>
      </c>
      <c r="H287" s="3">
        <v>4593.5</v>
      </c>
      <c r="I287" s="3">
        <v>4593.5</v>
      </c>
      <c r="J287" s="126"/>
      <c r="K287" s="132"/>
      <c r="L287" s="127"/>
      <c r="M287" s="38"/>
    </row>
    <row r="288" spans="1:13" s="33" customFormat="1" ht="26.25" customHeight="1" x14ac:dyDescent="0.25">
      <c r="A288" s="169" t="s">
        <v>213</v>
      </c>
      <c r="B288" s="185" t="s">
        <v>298</v>
      </c>
      <c r="C288" s="14" t="s">
        <v>76</v>
      </c>
      <c r="D288" s="169" t="s">
        <v>392</v>
      </c>
      <c r="E288" s="144">
        <v>0</v>
      </c>
      <c r="F288" s="144">
        <v>74</v>
      </c>
      <c r="G288" s="148">
        <v>0</v>
      </c>
      <c r="H288" s="27">
        <v>0</v>
      </c>
      <c r="I288" s="27">
        <v>0</v>
      </c>
      <c r="J288" s="126"/>
      <c r="K288" s="132"/>
      <c r="L288" s="127"/>
      <c r="M288" s="38"/>
    </row>
    <row r="289" spans="1:13" s="33" customFormat="1" ht="33" customHeight="1" x14ac:dyDescent="0.25">
      <c r="A289" s="180"/>
      <c r="B289" s="186"/>
      <c r="C289" s="14" t="s">
        <v>336</v>
      </c>
      <c r="D289" s="180"/>
      <c r="E289" s="100">
        <v>0</v>
      </c>
      <c r="F289" s="100">
        <v>4315.8999999999996</v>
      </c>
      <c r="G289" s="114">
        <v>0</v>
      </c>
      <c r="H289" s="3">
        <v>0</v>
      </c>
      <c r="I289" s="3">
        <v>0</v>
      </c>
      <c r="J289" s="126"/>
      <c r="K289" s="132"/>
      <c r="L289" s="127"/>
      <c r="M289" s="38"/>
    </row>
    <row r="290" spans="1:13" s="33" customFormat="1" ht="39.75" customHeight="1" x14ac:dyDescent="0.25">
      <c r="A290" s="169" t="s">
        <v>214</v>
      </c>
      <c r="B290" s="185" t="s">
        <v>299</v>
      </c>
      <c r="C290" s="14" t="s">
        <v>76</v>
      </c>
      <c r="D290" s="169" t="s">
        <v>392</v>
      </c>
      <c r="E290" s="144">
        <v>0</v>
      </c>
      <c r="F290" s="144">
        <v>0</v>
      </c>
      <c r="G290" s="143">
        <v>16</v>
      </c>
      <c r="H290" s="27">
        <v>16</v>
      </c>
      <c r="I290" s="27">
        <v>16</v>
      </c>
      <c r="J290" s="126"/>
      <c r="K290" s="132"/>
      <c r="L290" s="127"/>
      <c r="M290" s="38"/>
    </row>
    <row r="291" spans="1:13" s="33" customFormat="1" ht="18" customHeight="1" x14ac:dyDescent="0.25">
      <c r="A291" s="180"/>
      <c r="B291" s="186"/>
      <c r="C291" s="14" t="s">
        <v>336</v>
      </c>
      <c r="D291" s="180"/>
      <c r="E291" s="100">
        <v>0</v>
      </c>
      <c r="F291" s="100">
        <v>0</v>
      </c>
      <c r="G291" s="115">
        <v>1923.2</v>
      </c>
      <c r="H291" s="70">
        <v>1923.2</v>
      </c>
      <c r="I291" s="70">
        <v>1923.2</v>
      </c>
      <c r="J291" s="126"/>
      <c r="K291" s="132"/>
      <c r="L291" s="127"/>
      <c r="M291" s="38"/>
    </row>
    <row r="292" spans="1:13" s="33" customFormat="1" ht="39.75" customHeight="1" x14ac:dyDescent="0.25">
      <c r="A292" s="169" t="s">
        <v>215</v>
      </c>
      <c r="B292" s="185" t="s">
        <v>300</v>
      </c>
      <c r="C292" s="14" t="s">
        <v>76</v>
      </c>
      <c r="D292" s="169" t="s">
        <v>392</v>
      </c>
      <c r="E292" s="144">
        <v>0</v>
      </c>
      <c r="F292" s="144">
        <v>28</v>
      </c>
      <c r="G292" s="143">
        <v>0</v>
      </c>
      <c r="H292" s="27">
        <v>0</v>
      </c>
      <c r="I292" s="27">
        <v>0</v>
      </c>
      <c r="J292" s="126"/>
      <c r="K292" s="132"/>
      <c r="L292" s="127"/>
      <c r="M292" s="38"/>
    </row>
    <row r="293" spans="1:13" s="33" customFormat="1" ht="15.75" x14ac:dyDescent="0.25">
      <c r="A293" s="180"/>
      <c r="B293" s="186"/>
      <c r="C293" s="14" t="s">
        <v>336</v>
      </c>
      <c r="D293" s="180"/>
      <c r="E293" s="100">
        <v>0</v>
      </c>
      <c r="F293" s="3">
        <v>4597.6000000000004</v>
      </c>
      <c r="G293" s="115">
        <v>0</v>
      </c>
      <c r="H293" s="3">
        <v>0</v>
      </c>
      <c r="I293" s="3">
        <v>0</v>
      </c>
      <c r="J293" s="126"/>
      <c r="K293" s="132"/>
      <c r="L293" s="127"/>
      <c r="M293" s="38"/>
    </row>
    <row r="294" spans="1:13" s="33" customFormat="1" ht="39.75" customHeight="1" x14ac:dyDescent="0.25">
      <c r="A294" s="169" t="s">
        <v>216</v>
      </c>
      <c r="B294" s="185" t="s">
        <v>358</v>
      </c>
      <c r="C294" s="14" t="s">
        <v>76</v>
      </c>
      <c r="D294" s="169" t="s">
        <v>392</v>
      </c>
      <c r="E294" s="144">
        <v>0</v>
      </c>
      <c r="F294" s="27">
        <v>14</v>
      </c>
      <c r="G294" s="143">
        <v>0</v>
      </c>
      <c r="H294" s="27">
        <v>0</v>
      </c>
      <c r="I294" s="27">
        <v>0</v>
      </c>
      <c r="J294" s="126"/>
      <c r="K294" s="132"/>
      <c r="L294" s="127"/>
      <c r="M294" s="38"/>
    </row>
    <row r="295" spans="1:13" s="33" customFormat="1" ht="15.75" x14ac:dyDescent="0.25">
      <c r="A295" s="180"/>
      <c r="B295" s="186"/>
      <c r="C295" s="14" t="s">
        <v>336</v>
      </c>
      <c r="D295" s="180"/>
      <c r="E295" s="100">
        <v>0</v>
      </c>
      <c r="F295" s="3">
        <v>2235.9</v>
      </c>
      <c r="G295" s="115">
        <v>0</v>
      </c>
      <c r="H295" s="3">
        <v>0</v>
      </c>
      <c r="I295" s="3">
        <v>0</v>
      </c>
      <c r="J295" s="126"/>
      <c r="K295" s="132"/>
      <c r="L295" s="127"/>
      <c r="M295" s="38"/>
    </row>
    <row r="296" spans="1:13" s="33" customFormat="1" ht="36.75" customHeight="1" x14ac:dyDescent="0.25">
      <c r="A296" s="169" t="s">
        <v>217</v>
      </c>
      <c r="B296" s="185" t="s">
        <v>301</v>
      </c>
      <c r="C296" s="14" t="s">
        <v>76</v>
      </c>
      <c r="D296" s="169" t="s">
        <v>392</v>
      </c>
      <c r="E296" s="144">
        <v>0</v>
      </c>
      <c r="F296" s="27">
        <v>14</v>
      </c>
      <c r="G296" s="143">
        <v>0</v>
      </c>
      <c r="H296" s="27">
        <v>0</v>
      </c>
      <c r="I296" s="27">
        <v>0</v>
      </c>
      <c r="J296" s="126"/>
      <c r="K296" s="132"/>
      <c r="L296" s="127"/>
      <c r="M296" s="38"/>
    </row>
    <row r="297" spans="1:13" s="33" customFormat="1" ht="15.75" x14ac:dyDescent="0.25">
      <c r="A297" s="180"/>
      <c r="B297" s="186"/>
      <c r="C297" s="14" t="s">
        <v>336</v>
      </c>
      <c r="D297" s="180"/>
      <c r="E297" s="100">
        <v>0</v>
      </c>
      <c r="F297" s="3">
        <v>3500.2</v>
      </c>
      <c r="G297" s="115">
        <v>0</v>
      </c>
      <c r="H297" s="3">
        <v>0</v>
      </c>
      <c r="I297" s="3">
        <v>0</v>
      </c>
      <c r="J297" s="126"/>
      <c r="K297" s="132"/>
      <c r="L297" s="127"/>
      <c r="M297" s="38"/>
    </row>
    <row r="298" spans="1:13" s="33" customFormat="1" ht="42.75" customHeight="1" x14ac:dyDescent="0.25">
      <c r="A298" s="169" t="s">
        <v>218</v>
      </c>
      <c r="B298" s="185" t="s">
        <v>302</v>
      </c>
      <c r="C298" s="14" t="s">
        <v>76</v>
      </c>
      <c r="D298" s="183" t="s">
        <v>392</v>
      </c>
      <c r="E298" s="144">
        <v>0</v>
      </c>
      <c r="F298" s="27">
        <v>44</v>
      </c>
      <c r="G298" s="143">
        <v>0</v>
      </c>
      <c r="H298" s="27">
        <v>0</v>
      </c>
      <c r="I298" s="27">
        <v>0</v>
      </c>
      <c r="J298" s="126"/>
      <c r="K298" s="132"/>
      <c r="L298" s="127"/>
      <c r="M298" s="38"/>
    </row>
    <row r="299" spans="1:13" s="33" customFormat="1" ht="15.75" x14ac:dyDescent="0.25">
      <c r="A299" s="180"/>
      <c r="B299" s="186"/>
      <c r="C299" s="14" t="s">
        <v>336</v>
      </c>
      <c r="D299" s="184"/>
      <c r="E299" s="100">
        <v>0</v>
      </c>
      <c r="F299" s="3">
        <v>2896.8</v>
      </c>
      <c r="G299" s="115">
        <v>0</v>
      </c>
      <c r="H299" s="3">
        <v>0</v>
      </c>
      <c r="I299" s="3">
        <v>0</v>
      </c>
      <c r="J299" s="126"/>
      <c r="K299" s="132"/>
      <c r="L299" s="127"/>
      <c r="M299" s="38"/>
    </row>
    <row r="300" spans="1:13" s="33" customFormat="1" ht="39.75" customHeight="1" x14ac:dyDescent="0.25">
      <c r="A300" s="169" t="s">
        <v>219</v>
      </c>
      <c r="B300" s="185" t="s">
        <v>303</v>
      </c>
      <c r="C300" s="14" t="s">
        <v>76</v>
      </c>
      <c r="D300" s="169" t="s">
        <v>392</v>
      </c>
      <c r="E300" s="144">
        <v>0</v>
      </c>
      <c r="F300" s="27">
        <v>7</v>
      </c>
      <c r="G300" s="143">
        <v>0</v>
      </c>
      <c r="H300" s="27">
        <v>0</v>
      </c>
      <c r="I300" s="27">
        <v>0</v>
      </c>
      <c r="J300" s="126"/>
      <c r="K300" s="132"/>
      <c r="L300" s="127"/>
      <c r="M300" s="38"/>
    </row>
    <row r="301" spans="1:13" s="33" customFormat="1" ht="15.75" x14ac:dyDescent="0.25">
      <c r="A301" s="180"/>
      <c r="B301" s="186"/>
      <c r="C301" s="14" t="s">
        <v>336</v>
      </c>
      <c r="D301" s="180"/>
      <c r="E301" s="100">
        <v>0</v>
      </c>
      <c r="F301" s="3">
        <v>4123.8999999999996</v>
      </c>
      <c r="G301" s="115">
        <v>0</v>
      </c>
      <c r="H301" s="3">
        <v>0</v>
      </c>
      <c r="I301" s="3">
        <v>0</v>
      </c>
      <c r="J301" s="126"/>
      <c r="K301" s="132"/>
      <c r="L301" s="127"/>
      <c r="M301" s="38"/>
    </row>
    <row r="302" spans="1:13" s="33" customFormat="1" ht="40.5" customHeight="1" x14ac:dyDescent="0.25">
      <c r="A302" s="169" t="s">
        <v>220</v>
      </c>
      <c r="B302" s="185" t="s">
        <v>304</v>
      </c>
      <c r="C302" s="14" t="s">
        <v>76</v>
      </c>
      <c r="D302" s="183" t="s">
        <v>392</v>
      </c>
      <c r="E302" s="144">
        <v>0</v>
      </c>
      <c r="F302" s="27">
        <v>19</v>
      </c>
      <c r="G302" s="143">
        <v>0</v>
      </c>
      <c r="H302" s="27">
        <v>0</v>
      </c>
      <c r="I302" s="27">
        <v>0</v>
      </c>
      <c r="J302" s="126"/>
      <c r="K302" s="132"/>
      <c r="L302" s="127"/>
      <c r="M302" s="38"/>
    </row>
    <row r="303" spans="1:13" s="33" customFormat="1" ht="15.75" x14ac:dyDescent="0.25">
      <c r="A303" s="180"/>
      <c r="B303" s="186"/>
      <c r="C303" s="14" t="s">
        <v>336</v>
      </c>
      <c r="D303" s="184"/>
      <c r="E303" s="100">
        <v>0</v>
      </c>
      <c r="F303" s="3">
        <v>5676.1</v>
      </c>
      <c r="G303" s="115">
        <v>0</v>
      </c>
      <c r="H303" s="3">
        <v>0</v>
      </c>
      <c r="I303" s="3">
        <v>0</v>
      </c>
      <c r="J303" s="126"/>
      <c r="K303" s="132"/>
      <c r="L303" s="127"/>
      <c r="M303" s="38"/>
    </row>
    <row r="304" spans="1:13" s="33" customFormat="1" ht="40.5" customHeight="1" x14ac:dyDescent="0.25">
      <c r="A304" s="169" t="s">
        <v>221</v>
      </c>
      <c r="B304" s="185" t="s">
        <v>305</v>
      </c>
      <c r="C304" s="14" t="s">
        <v>76</v>
      </c>
      <c r="D304" s="183" t="s">
        <v>369</v>
      </c>
      <c r="E304" s="144">
        <v>0</v>
      </c>
      <c r="F304" s="144">
        <v>4</v>
      </c>
      <c r="G304" s="143">
        <v>0</v>
      </c>
      <c r="H304" s="27">
        <v>0</v>
      </c>
      <c r="I304" s="27">
        <v>0</v>
      </c>
      <c r="J304" s="126"/>
      <c r="K304" s="132"/>
      <c r="L304" s="127"/>
      <c r="M304" s="38"/>
    </row>
    <row r="305" spans="1:13" s="33" customFormat="1" ht="15.75" x14ac:dyDescent="0.25">
      <c r="A305" s="180"/>
      <c r="B305" s="186"/>
      <c r="C305" s="14" t="s">
        <v>336</v>
      </c>
      <c r="D305" s="184"/>
      <c r="E305" s="100">
        <v>0</v>
      </c>
      <c r="F305" s="100">
        <v>2081.1999999999998</v>
      </c>
      <c r="G305" s="115">
        <v>0</v>
      </c>
      <c r="H305" s="3">
        <v>0</v>
      </c>
      <c r="I305" s="3">
        <v>0</v>
      </c>
      <c r="J305" s="126"/>
      <c r="K305" s="132"/>
      <c r="L305" s="127"/>
      <c r="M305" s="38"/>
    </row>
    <row r="306" spans="1:13" s="33" customFormat="1" ht="38.25" customHeight="1" x14ac:dyDescent="0.25">
      <c r="A306" s="169" t="s">
        <v>222</v>
      </c>
      <c r="B306" s="185" t="s">
        <v>306</v>
      </c>
      <c r="C306" s="14" t="s">
        <v>76</v>
      </c>
      <c r="D306" s="183" t="s">
        <v>369</v>
      </c>
      <c r="E306" s="144">
        <v>0</v>
      </c>
      <c r="F306" s="144">
        <v>11</v>
      </c>
      <c r="G306" s="143">
        <v>0</v>
      </c>
      <c r="H306" s="27">
        <v>0</v>
      </c>
      <c r="I306" s="27">
        <v>0</v>
      </c>
      <c r="J306" s="126"/>
      <c r="K306" s="132"/>
      <c r="L306" s="127"/>
      <c r="M306" s="38"/>
    </row>
    <row r="307" spans="1:13" s="33" customFormat="1" ht="18.75" customHeight="1" x14ac:dyDescent="0.25">
      <c r="A307" s="180"/>
      <c r="B307" s="186"/>
      <c r="C307" s="14" t="s">
        <v>336</v>
      </c>
      <c r="D307" s="184"/>
      <c r="E307" s="100">
        <v>0</v>
      </c>
      <c r="F307" s="100">
        <v>2695.8</v>
      </c>
      <c r="G307" s="115">
        <v>0</v>
      </c>
      <c r="H307" s="3">
        <v>0</v>
      </c>
      <c r="I307" s="3">
        <v>0</v>
      </c>
      <c r="J307" s="126"/>
      <c r="K307" s="132"/>
      <c r="L307" s="127"/>
      <c r="M307" s="38"/>
    </row>
    <row r="308" spans="1:13" s="33" customFormat="1" ht="39" customHeight="1" x14ac:dyDescent="0.25">
      <c r="A308" s="169" t="s">
        <v>223</v>
      </c>
      <c r="B308" s="185" t="s">
        <v>307</v>
      </c>
      <c r="C308" s="14" t="s">
        <v>76</v>
      </c>
      <c r="D308" s="183" t="s">
        <v>369</v>
      </c>
      <c r="E308" s="144">
        <v>0</v>
      </c>
      <c r="F308" s="27">
        <v>3</v>
      </c>
      <c r="G308" s="143">
        <v>0</v>
      </c>
      <c r="H308" s="27">
        <v>0</v>
      </c>
      <c r="I308" s="27">
        <v>0</v>
      </c>
      <c r="J308" s="126"/>
      <c r="K308" s="132"/>
      <c r="L308" s="127"/>
      <c r="M308" s="38"/>
    </row>
    <row r="309" spans="1:13" s="33" customFormat="1" ht="15.75" x14ac:dyDescent="0.25">
      <c r="A309" s="180"/>
      <c r="B309" s="186"/>
      <c r="C309" s="14" t="s">
        <v>336</v>
      </c>
      <c r="D309" s="184"/>
      <c r="E309" s="100">
        <v>0</v>
      </c>
      <c r="F309" s="3">
        <v>23308.3</v>
      </c>
      <c r="G309" s="115">
        <v>0</v>
      </c>
      <c r="H309" s="3">
        <v>0</v>
      </c>
      <c r="I309" s="3">
        <v>0</v>
      </c>
      <c r="J309" s="126"/>
      <c r="K309" s="132"/>
      <c r="L309" s="127"/>
      <c r="M309" s="38"/>
    </row>
    <row r="310" spans="1:13" s="33" customFormat="1" ht="51" customHeight="1" x14ac:dyDescent="0.25">
      <c r="A310" s="169" t="s">
        <v>224</v>
      </c>
      <c r="B310" s="185" t="s">
        <v>329</v>
      </c>
      <c r="C310" s="84" t="s">
        <v>76</v>
      </c>
      <c r="D310" s="183" t="s">
        <v>392</v>
      </c>
      <c r="E310" s="149">
        <v>0</v>
      </c>
      <c r="F310" s="27">
        <v>1</v>
      </c>
      <c r="G310" s="143">
        <v>0</v>
      </c>
      <c r="H310" s="27">
        <v>0</v>
      </c>
      <c r="I310" s="27">
        <v>0</v>
      </c>
      <c r="J310" s="126"/>
      <c r="K310" s="31"/>
      <c r="L310" s="127"/>
      <c r="M310" s="38"/>
    </row>
    <row r="311" spans="1:13" s="33" customFormat="1" ht="15.75" x14ac:dyDescent="0.25">
      <c r="A311" s="180"/>
      <c r="B311" s="186"/>
      <c r="C311" s="84" t="s">
        <v>336</v>
      </c>
      <c r="D311" s="184"/>
      <c r="E311" s="103">
        <v>0</v>
      </c>
      <c r="F311" s="3">
        <v>2459.6</v>
      </c>
      <c r="G311" s="115">
        <v>0</v>
      </c>
      <c r="H311" s="3">
        <v>0</v>
      </c>
      <c r="I311" s="3">
        <v>0</v>
      </c>
      <c r="J311" s="126"/>
      <c r="K311" s="31"/>
      <c r="L311" s="127"/>
      <c r="M311" s="38"/>
    </row>
    <row r="312" spans="1:13" s="33" customFormat="1" ht="51" customHeight="1" x14ac:dyDescent="0.25">
      <c r="A312" s="169" t="s">
        <v>225</v>
      </c>
      <c r="B312" s="187" t="s">
        <v>308</v>
      </c>
      <c r="C312" s="84" t="s">
        <v>76</v>
      </c>
      <c r="D312" s="183" t="s">
        <v>392</v>
      </c>
      <c r="E312" s="158">
        <v>0</v>
      </c>
      <c r="F312" s="144">
        <v>0</v>
      </c>
      <c r="G312" s="143">
        <v>50</v>
      </c>
      <c r="H312" s="27">
        <v>50</v>
      </c>
      <c r="I312" s="27">
        <v>50</v>
      </c>
      <c r="J312" s="126"/>
      <c r="K312" s="31"/>
      <c r="L312" s="127"/>
      <c r="M312" s="38"/>
    </row>
    <row r="313" spans="1:13" s="33" customFormat="1" ht="15.75" x14ac:dyDescent="0.25">
      <c r="A313" s="180"/>
      <c r="B313" s="188"/>
      <c r="C313" s="84" t="s">
        <v>336</v>
      </c>
      <c r="D313" s="184"/>
      <c r="E313" s="104">
        <v>0</v>
      </c>
      <c r="F313" s="100">
        <v>0</v>
      </c>
      <c r="G313" s="115">
        <v>1393</v>
      </c>
      <c r="H313" s="70">
        <v>1393</v>
      </c>
      <c r="I313" s="70">
        <v>1393</v>
      </c>
      <c r="J313" s="126"/>
      <c r="K313" s="31"/>
      <c r="L313" s="127"/>
      <c r="M313" s="38"/>
    </row>
    <row r="314" spans="1:13" s="33" customFormat="1" ht="40.5" customHeight="1" x14ac:dyDescent="0.25">
      <c r="A314" s="169" t="s">
        <v>226</v>
      </c>
      <c r="B314" s="187" t="s">
        <v>309</v>
      </c>
      <c r="C314" s="84" t="s">
        <v>76</v>
      </c>
      <c r="D314" s="183" t="s">
        <v>392</v>
      </c>
      <c r="E314" s="158">
        <v>0</v>
      </c>
      <c r="F314" s="144">
        <v>0</v>
      </c>
      <c r="G314" s="143">
        <v>56</v>
      </c>
      <c r="H314" s="27">
        <v>56</v>
      </c>
      <c r="I314" s="27">
        <v>56</v>
      </c>
      <c r="J314" s="126"/>
      <c r="K314" s="31"/>
      <c r="L314" s="127"/>
      <c r="M314" s="38"/>
    </row>
    <row r="315" spans="1:13" s="33" customFormat="1" ht="15.75" x14ac:dyDescent="0.25">
      <c r="A315" s="180"/>
      <c r="B315" s="188"/>
      <c r="C315" s="84" t="s">
        <v>336</v>
      </c>
      <c r="D315" s="184"/>
      <c r="E315" s="104">
        <v>0</v>
      </c>
      <c r="F315" s="100">
        <v>0</v>
      </c>
      <c r="G315" s="115">
        <v>4637.5</v>
      </c>
      <c r="H315" s="70">
        <v>4637.5</v>
      </c>
      <c r="I315" s="70">
        <v>4637.5</v>
      </c>
      <c r="J315" s="126"/>
      <c r="K315" s="31"/>
      <c r="L315" s="127"/>
      <c r="M315" s="38"/>
    </row>
    <row r="316" spans="1:13" s="33" customFormat="1" ht="39" customHeight="1" x14ac:dyDescent="0.25">
      <c r="A316" s="169" t="s">
        <v>227</v>
      </c>
      <c r="B316" s="187" t="s">
        <v>310</v>
      </c>
      <c r="C316" s="84" t="s">
        <v>76</v>
      </c>
      <c r="D316" s="183" t="s">
        <v>392</v>
      </c>
      <c r="E316" s="158">
        <v>0</v>
      </c>
      <c r="F316" s="144">
        <v>0</v>
      </c>
      <c r="G316" s="143">
        <v>133</v>
      </c>
      <c r="H316" s="27">
        <v>133</v>
      </c>
      <c r="I316" s="27">
        <v>133</v>
      </c>
      <c r="J316" s="126"/>
      <c r="K316" s="31"/>
      <c r="L316" s="127"/>
      <c r="M316" s="38"/>
    </row>
    <row r="317" spans="1:13" s="33" customFormat="1" ht="15.75" x14ac:dyDescent="0.25">
      <c r="A317" s="180"/>
      <c r="B317" s="188"/>
      <c r="C317" s="84" t="s">
        <v>336</v>
      </c>
      <c r="D317" s="184"/>
      <c r="E317" s="104">
        <v>0</v>
      </c>
      <c r="F317" s="100">
        <v>0</v>
      </c>
      <c r="G317" s="115">
        <v>1747.4</v>
      </c>
      <c r="H317" s="70">
        <v>1747.4</v>
      </c>
      <c r="I317" s="70">
        <v>1747.4</v>
      </c>
      <c r="J317" s="126"/>
      <c r="K317" s="31"/>
      <c r="L317" s="127"/>
      <c r="M317" s="38"/>
    </row>
    <row r="318" spans="1:13" s="33" customFormat="1" ht="33.75" customHeight="1" x14ac:dyDescent="0.25">
      <c r="A318" s="169" t="s">
        <v>228</v>
      </c>
      <c r="B318" s="187" t="s">
        <v>311</v>
      </c>
      <c r="C318" s="84" t="s">
        <v>76</v>
      </c>
      <c r="D318" s="183" t="s">
        <v>392</v>
      </c>
      <c r="E318" s="158">
        <v>0</v>
      </c>
      <c r="F318" s="144">
        <v>0</v>
      </c>
      <c r="G318" s="143">
        <v>14</v>
      </c>
      <c r="H318" s="27">
        <v>14</v>
      </c>
      <c r="I318" s="27">
        <v>14</v>
      </c>
      <c r="J318" s="126"/>
      <c r="K318" s="31"/>
      <c r="L318" s="127"/>
      <c r="M318" s="38"/>
    </row>
    <row r="319" spans="1:13" s="33" customFormat="1" ht="15.75" x14ac:dyDescent="0.25">
      <c r="A319" s="180"/>
      <c r="B319" s="188"/>
      <c r="C319" s="84" t="s">
        <v>336</v>
      </c>
      <c r="D319" s="184"/>
      <c r="E319" s="104">
        <v>0</v>
      </c>
      <c r="F319" s="100">
        <v>0</v>
      </c>
      <c r="G319" s="115">
        <v>1654</v>
      </c>
      <c r="H319" s="70">
        <v>1654</v>
      </c>
      <c r="I319" s="70">
        <v>1654</v>
      </c>
      <c r="J319" s="126"/>
      <c r="K319" s="31"/>
      <c r="L319" s="127"/>
      <c r="M319" s="38"/>
    </row>
    <row r="320" spans="1:13" s="33" customFormat="1" ht="51" customHeight="1" x14ac:dyDescent="0.25">
      <c r="A320" s="169" t="s">
        <v>229</v>
      </c>
      <c r="B320" s="187" t="s">
        <v>312</v>
      </c>
      <c r="C320" s="84" t="s">
        <v>76</v>
      </c>
      <c r="D320" s="183" t="s">
        <v>392</v>
      </c>
      <c r="E320" s="158">
        <v>0</v>
      </c>
      <c r="F320" s="144">
        <v>0</v>
      </c>
      <c r="G320" s="143">
        <v>27</v>
      </c>
      <c r="H320" s="27">
        <v>27</v>
      </c>
      <c r="I320" s="27">
        <v>27</v>
      </c>
      <c r="J320" s="126"/>
      <c r="K320" s="31"/>
      <c r="L320" s="127"/>
      <c r="M320" s="38"/>
    </row>
    <row r="321" spans="1:13" s="33" customFormat="1" ht="15.75" x14ac:dyDescent="0.25">
      <c r="A321" s="180"/>
      <c r="B321" s="188"/>
      <c r="C321" s="84" t="s">
        <v>336</v>
      </c>
      <c r="D321" s="184"/>
      <c r="E321" s="104">
        <v>0</v>
      </c>
      <c r="F321" s="100">
        <v>0</v>
      </c>
      <c r="G321" s="115">
        <v>1777</v>
      </c>
      <c r="H321" s="70">
        <v>1777</v>
      </c>
      <c r="I321" s="70">
        <v>1777</v>
      </c>
      <c r="J321" s="126"/>
      <c r="K321" s="31"/>
      <c r="L321" s="127"/>
      <c r="M321" s="38"/>
    </row>
    <row r="322" spans="1:13" s="33" customFormat="1" ht="51" customHeight="1" x14ac:dyDescent="0.25">
      <c r="A322" s="169" t="s">
        <v>230</v>
      </c>
      <c r="B322" s="187" t="s">
        <v>313</v>
      </c>
      <c r="C322" s="84" t="s">
        <v>76</v>
      </c>
      <c r="D322" s="183" t="s">
        <v>392</v>
      </c>
      <c r="E322" s="158">
        <v>0</v>
      </c>
      <c r="F322" s="144">
        <v>0</v>
      </c>
      <c r="G322" s="143">
        <v>39</v>
      </c>
      <c r="H322" s="27">
        <v>39</v>
      </c>
      <c r="I322" s="27">
        <v>39</v>
      </c>
      <c r="J322" s="126"/>
      <c r="K322" s="31"/>
      <c r="L322" s="127"/>
      <c r="M322" s="38"/>
    </row>
    <row r="323" spans="1:13" s="33" customFormat="1" ht="15.75" x14ac:dyDescent="0.25">
      <c r="A323" s="180"/>
      <c r="B323" s="188"/>
      <c r="C323" s="84" t="s">
        <v>336</v>
      </c>
      <c r="D323" s="184"/>
      <c r="E323" s="104">
        <v>0</v>
      </c>
      <c r="F323" s="100">
        <v>0</v>
      </c>
      <c r="G323" s="115">
        <v>2797.9</v>
      </c>
      <c r="H323" s="70">
        <v>2797.9</v>
      </c>
      <c r="I323" s="70">
        <v>2797.9</v>
      </c>
      <c r="J323" s="126"/>
      <c r="K323" s="31"/>
      <c r="L323" s="127"/>
      <c r="M323" s="38"/>
    </row>
    <row r="324" spans="1:13" s="33" customFormat="1" ht="51" customHeight="1" x14ac:dyDescent="0.25">
      <c r="A324" s="169" t="s">
        <v>231</v>
      </c>
      <c r="B324" s="187" t="s">
        <v>314</v>
      </c>
      <c r="C324" s="84" t="s">
        <v>76</v>
      </c>
      <c r="D324" s="183" t="s">
        <v>392</v>
      </c>
      <c r="E324" s="104">
        <v>0</v>
      </c>
      <c r="F324" s="100">
        <v>0</v>
      </c>
      <c r="G324" s="115">
        <v>213</v>
      </c>
      <c r="H324" s="3">
        <v>213</v>
      </c>
      <c r="I324" s="3">
        <v>213</v>
      </c>
      <c r="J324" s="126"/>
      <c r="K324" s="31"/>
      <c r="L324" s="127"/>
      <c r="M324" s="38"/>
    </row>
    <row r="325" spans="1:13" s="33" customFormat="1" ht="15.75" x14ac:dyDescent="0.25">
      <c r="A325" s="180"/>
      <c r="B325" s="188"/>
      <c r="C325" s="84" t="s">
        <v>336</v>
      </c>
      <c r="D325" s="184"/>
      <c r="E325" s="104">
        <v>0</v>
      </c>
      <c r="F325" s="100">
        <v>0</v>
      </c>
      <c r="G325" s="115">
        <v>2630.8</v>
      </c>
      <c r="H325" s="70">
        <v>2630.8</v>
      </c>
      <c r="I325" s="70">
        <v>2630.8</v>
      </c>
      <c r="J325" s="126"/>
      <c r="K325" s="31"/>
      <c r="L325" s="127"/>
      <c r="M325" s="38"/>
    </row>
    <row r="326" spans="1:13" s="33" customFormat="1" ht="43.5" customHeight="1" x14ac:dyDescent="0.25">
      <c r="A326" s="169" t="s">
        <v>232</v>
      </c>
      <c r="B326" s="187" t="s">
        <v>388</v>
      </c>
      <c r="C326" s="84" t="s">
        <v>76</v>
      </c>
      <c r="D326" s="183" t="s">
        <v>392</v>
      </c>
      <c r="E326" s="158">
        <v>0</v>
      </c>
      <c r="F326" s="27">
        <v>0</v>
      </c>
      <c r="G326" s="143">
        <v>138</v>
      </c>
      <c r="H326" s="27">
        <v>138</v>
      </c>
      <c r="I326" s="27">
        <v>138</v>
      </c>
      <c r="J326" s="126"/>
      <c r="K326" s="31"/>
      <c r="L326" s="127"/>
      <c r="M326" s="38"/>
    </row>
    <row r="327" spans="1:13" s="33" customFormat="1" ht="15.75" x14ac:dyDescent="0.25">
      <c r="A327" s="180"/>
      <c r="B327" s="188"/>
      <c r="C327" s="84" t="s">
        <v>336</v>
      </c>
      <c r="D327" s="184"/>
      <c r="E327" s="104">
        <v>0</v>
      </c>
      <c r="F327" s="3">
        <v>0</v>
      </c>
      <c r="G327" s="115">
        <v>2549.6</v>
      </c>
      <c r="H327" s="70">
        <v>2549.6</v>
      </c>
      <c r="I327" s="70">
        <v>2549.6</v>
      </c>
      <c r="J327" s="126"/>
      <c r="K327" s="31"/>
      <c r="L327" s="127"/>
      <c r="M327" s="38"/>
    </row>
    <row r="328" spans="1:13" s="23" customFormat="1" ht="44.25" customHeight="1" x14ac:dyDescent="0.25">
      <c r="A328" s="169" t="s">
        <v>233</v>
      </c>
      <c r="B328" s="187" t="s">
        <v>315</v>
      </c>
      <c r="C328" s="84" t="s">
        <v>76</v>
      </c>
      <c r="D328" s="183" t="s">
        <v>392</v>
      </c>
      <c r="E328" s="158">
        <v>0</v>
      </c>
      <c r="F328" s="27">
        <v>0</v>
      </c>
      <c r="G328" s="143">
        <v>10</v>
      </c>
      <c r="H328" s="27">
        <v>10</v>
      </c>
      <c r="I328" s="27">
        <v>10</v>
      </c>
      <c r="J328" s="134"/>
      <c r="K328" s="31"/>
      <c r="L328" s="134"/>
    </row>
    <row r="329" spans="1:13" s="23" customFormat="1" ht="23.25" customHeight="1" x14ac:dyDescent="0.25">
      <c r="A329" s="180"/>
      <c r="B329" s="188"/>
      <c r="C329" s="84" t="s">
        <v>336</v>
      </c>
      <c r="D329" s="184"/>
      <c r="E329" s="104">
        <v>0</v>
      </c>
      <c r="F329" s="3">
        <v>0</v>
      </c>
      <c r="G329" s="71">
        <v>1610</v>
      </c>
      <c r="H329" s="10">
        <v>1610</v>
      </c>
      <c r="I329" s="10">
        <v>1610</v>
      </c>
      <c r="J329" s="134"/>
      <c r="K329" s="31"/>
      <c r="L329" s="134"/>
    </row>
    <row r="330" spans="1:13" s="33" customFormat="1" ht="42.75" customHeight="1" x14ac:dyDescent="0.25">
      <c r="A330" s="169" t="s">
        <v>234</v>
      </c>
      <c r="B330" s="187" t="s">
        <v>389</v>
      </c>
      <c r="C330" s="84" t="s">
        <v>76</v>
      </c>
      <c r="D330" s="183" t="s">
        <v>392</v>
      </c>
      <c r="E330" s="158">
        <v>0</v>
      </c>
      <c r="F330" s="27">
        <v>0</v>
      </c>
      <c r="G330" s="143">
        <v>18</v>
      </c>
      <c r="H330" s="27">
        <v>18</v>
      </c>
      <c r="I330" s="27">
        <v>18</v>
      </c>
      <c r="J330" s="126"/>
      <c r="K330" s="31"/>
      <c r="L330" s="135"/>
      <c r="M330" s="26"/>
    </row>
    <row r="331" spans="1:13" s="33" customFormat="1" ht="15.75" x14ac:dyDescent="0.25">
      <c r="A331" s="180"/>
      <c r="B331" s="188"/>
      <c r="C331" s="84" t="s">
        <v>336</v>
      </c>
      <c r="D331" s="184"/>
      <c r="E331" s="104">
        <v>0</v>
      </c>
      <c r="F331" s="3">
        <v>0</v>
      </c>
      <c r="G331" s="115">
        <v>3635.3</v>
      </c>
      <c r="H331" s="70">
        <v>3635.3</v>
      </c>
      <c r="I331" s="70">
        <v>3635.3</v>
      </c>
      <c r="J331" s="126"/>
      <c r="K331" s="31"/>
      <c r="L331" s="135"/>
      <c r="M331" s="26"/>
    </row>
    <row r="332" spans="1:13" s="33" customFormat="1" ht="51" customHeight="1" x14ac:dyDescent="0.25">
      <c r="A332" s="169" t="s">
        <v>235</v>
      </c>
      <c r="B332" s="187" t="s">
        <v>316</v>
      </c>
      <c r="C332" s="84" t="s">
        <v>76</v>
      </c>
      <c r="D332" s="173" t="s">
        <v>392</v>
      </c>
      <c r="E332" s="158">
        <v>0</v>
      </c>
      <c r="F332" s="27">
        <v>0</v>
      </c>
      <c r="G332" s="143">
        <v>6</v>
      </c>
      <c r="H332" s="27">
        <v>6</v>
      </c>
      <c r="I332" s="27">
        <v>6</v>
      </c>
      <c r="J332" s="126"/>
      <c r="K332" s="31"/>
      <c r="L332" s="127"/>
      <c r="M332" s="38"/>
    </row>
    <row r="333" spans="1:13" s="33" customFormat="1" ht="15.75" x14ac:dyDescent="0.25">
      <c r="A333" s="180"/>
      <c r="B333" s="188"/>
      <c r="C333" s="84" t="s">
        <v>336</v>
      </c>
      <c r="D333" s="175"/>
      <c r="E333" s="104">
        <v>0</v>
      </c>
      <c r="F333" s="3">
        <v>0</v>
      </c>
      <c r="G333" s="115">
        <v>2916.5</v>
      </c>
      <c r="H333" s="70">
        <v>2916.5</v>
      </c>
      <c r="I333" s="70">
        <v>2916.5</v>
      </c>
      <c r="J333" s="126"/>
      <c r="K333" s="31"/>
      <c r="L333" s="127"/>
      <c r="M333" s="38"/>
    </row>
    <row r="334" spans="1:13" s="33" customFormat="1" ht="51" customHeight="1" x14ac:dyDescent="0.25">
      <c r="A334" s="169" t="s">
        <v>236</v>
      </c>
      <c r="B334" s="187" t="s">
        <v>317</v>
      </c>
      <c r="C334" s="84" t="s">
        <v>76</v>
      </c>
      <c r="D334" s="173" t="s">
        <v>392</v>
      </c>
      <c r="E334" s="158">
        <v>0</v>
      </c>
      <c r="F334" s="27">
        <v>0</v>
      </c>
      <c r="G334" s="143">
        <v>33</v>
      </c>
      <c r="H334" s="27">
        <v>33</v>
      </c>
      <c r="I334" s="27">
        <v>33</v>
      </c>
      <c r="J334" s="126"/>
      <c r="K334" s="31"/>
      <c r="L334" s="127"/>
      <c r="M334" s="38"/>
    </row>
    <row r="335" spans="1:13" s="33" customFormat="1" ht="15.75" x14ac:dyDescent="0.25">
      <c r="A335" s="180"/>
      <c r="B335" s="188"/>
      <c r="C335" s="84" t="s">
        <v>336</v>
      </c>
      <c r="D335" s="175"/>
      <c r="E335" s="104">
        <v>0</v>
      </c>
      <c r="F335" s="3">
        <v>0</v>
      </c>
      <c r="G335" s="115">
        <v>4560.7</v>
      </c>
      <c r="H335" s="70">
        <v>4560.7</v>
      </c>
      <c r="I335" s="70">
        <v>4560.7</v>
      </c>
      <c r="J335" s="126"/>
      <c r="K335" s="31"/>
      <c r="L335" s="127"/>
      <c r="M335" s="38"/>
    </row>
    <row r="336" spans="1:13" s="33" customFormat="1" ht="36" customHeight="1" x14ac:dyDescent="0.25">
      <c r="A336" s="169" t="s">
        <v>237</v>
      </c>
      <c r="B336" s="187" t="s">
        <v>390</v>
      </c>
      <c r="C336" s="84" t="s">
        <v>76</v>
      </c>
      <c r="D336" s="173" t="s">
        <v>392</v>
      </c>
      <c r="E336" s="158">
        <v>0</v>
      </c>
      <c r="F336" s="27">
        <v>0</v>
      </c>
      <c r="G336" s="143">
        <v>37</v>
      </c>
      <c r="H336" s="27">
        <v>37</v>
      </c>
      <c r="I336" s="27">
        <v>37</v>
      </c>
      <c r="J336" s="126"/>
      <c r="K336" s="31"/>
      <c r="L336" s="127"/>
      <c r="M336" s="38"/>
    </row>
    <row r="337" spans="1:13" s="33" customFormat="1" ht="18" customHeight="1" x14ac:dyDescent="0.25">
      <c r="A337" s="180"/>
      <c r="B337" s="188"/>
      <c r="C337" s="84" t="s">
        <v>336</v>
      </c>
      <c r="D337" s="175"/>
      <c r="E337" s="104">
        <v>0</v>
      </c>
      <c r="F337" s="3">
        <v>0</v>
      </c>
      <c r="G337" s="115">
        <v>3516.7</v>
      </c>
      <c r="H337" s="70">
        <v>3516.7</v>
      </c>
      <c r="I337" s="70">
        <v>3516.7</v>
      </c>
      <c r="J337" s="126"/>
      <c r="K337" s="31"/>
      <c r="L337" s="127"/>
      <c r="M337" s="38"/>
    </row>
    <row r="338" spans="1:13" s="33" customFormat="1" ht="30" customHeight="1" x14ac:dyDescent="0.25">
      <c r="A338" s="169" t="s">
        <v>238</v>
      </c>
      <c r="B338" s="187" t="s">
        <v>318</v>
      </c>
      <c r="C338" s="84" t="s">
        <v>76</v>
      </c>
      <c r="D338" s="173" t="s">
        <v>392</v>
      </c>
      <c r="E338" s="158">
        <v>0</v>
      </c>
      <c r="F338" s="27">
        <v>0</v>
      </c>
      <c r="G338" s="143">
        <v>34</v>
      </c>
      <c r="H338" s="27">
        <v>34</v>
      </c>
      <c r="I338" s="27">
        <v>34</v>
      </c>
      <c r="J338" s="126"/>
      <c r="K338" s="31"/>
      <c r="L338" s="127"/>
      <c r="M338" s="38"/>
    </row>
    <row r="339" spans="1:13" s="33" customFormat="1" ht="33" customHeight="1" x14ac:dyDescent="0.25">
      <c r="A339" s="180"/>
      <c r="B339" s="188"/>
      <c r="C339" s="84" t="s">
        <v>336</v>
      </c>
      <c r="D339" s="175"/>
      <c r="E339" s="104">
        <v>0</v>
      </c>
      <c r="F339" s="3">
        <v>0</v>
      </c>
      <c r="G339" s="115">
        <v>1171.5</v>
      </c>
      <c r="H339" s="70">
        <v>1171.5</v>
      </c>
      <c r="I339" s="70">
        <v>1171.5</v>
      </c>
      <c r="J339" s="126"/>
      <c r="K339" s="31"/>
      <c r="L339" s="127"/>
      <c r="M339" s="38"/>
    </row>
    <row r="340" spans="1:13" s="33" customFormat="1" ht="41.25" customHeight="1" x14ac:dyDescent="0.25">
      <c r="A340" s="169" t="s">
        <v>239</v>
      </c>
      <c r="B340" s="187" t="s">
        <v>319</v>
      </c>
      <c r="C340" s="84" t="s">
        <v>76</v>
      </c>
      <c r="D340" s="173" t="s">
        <v>392</v>
      </c>
      <c r="E340" s="158">
        <v>0</v>
      </c>
      <c r="F340" s="27">
        <v>0</v>
      </c>
      <c r="G340" s="143">
        <v>22</v>
      </c>
      <c r="H340" s="27">
        <v>22</v>
      </c>
      <c r="I340" s="27">
        <v>22</v>
      </c>
      <c r="J340" s="126"/>
      <c r="K340" s="31"/>
      <c r="L340" s="127"/>
      <c r="M340" s="38"/>
    </row>
    <row r="341" spans="1:13" s="33" customFormat="1" ht="18" customHeight="1" x14ac:dyDescent="0.25">
      <c r="A341" s="180"/>
      <c r="B341" s="188"/>
      <c r="C341" s="84" t="s">
        <v>336</v>
      </c>
      <c r="D341" s="175"/>
      <c r="E341" s="104">
        <v>0</v>
      </c>
      <c r="F341" s="3">
        <v>0</v>
      </c>
      <c r="G341" s="115">
        <v>1651.7</v>
      </c>
      <c r="H341" s="70">
        <v>1651.7</v>
      </c>
      <c r="I341" s="70">
        <v>1651.7</v>
      </c>
      <c r="J341" s="126"/>
      <c r="K341" s="31"/>
      <c r="L341" s="127"/>
      <c r="M341" s="38"/>
    </row>
    <row r="342" spans="1:13" s="33" customFormat="1" ht="39" customHeight="1" x14ac:dyDescent="0.25">
      <c r="A342" s="169" t="s">
        <v>240</v>
      </c>
      <c r="B342" s="187" t="s">
        <v>357</v>
      </c>
      <c r="C342" s="84" t="s">
        <v>76</v>
      </c>
      <c r="D342" s="173" t="s">
        <v>392</v>
      </c>
      <c r="E342" s="158">
        <v>0</v>
      </c>
      <c r="F342" s="27">
        <v>0</v>
      </c>
      <c r="G342" s="143">
        <v>47</v>
      </c>
      <c r="H342" s="27">
        <v>47</v>
      </c>
      <c r="I342" s="27">
        <v>47</v>
      </c>
      <c r="J342" s="126"/>
      <c r="K342" s="31"/>
      <c r="L342" s="127"/>
      <c r="M342" s="38"/>
    </row>
    <row r="343" spans="1:13" s="33" customFormat="1" ht="15" customHeight="1" x14ac:dyDescent="0.25">
      <c r="A343" s="180"/>
      <c r="B343" s="188"/>
      <c r="C343" s="84" t="s">
        <v>336</v>
      </c>
      <c r="D343" s="175"/>
      <c r="E343" s="3">
        <v>0</v>
      </c>
      <c r="F343" s="3">
        <v>0</v>
      </c>
      <c r="G343" s="115">
        <v>1132</v>
      </c>
      <c r="H343" s="70">
        <v>1132</v>
      </c>
      <c r="I343" s="70">
        <v>1132</v>
      </c>
      <c r="J343" s="126"/>
      <c r="K343" s="31"/>
      <c r="L343" s="127"/>
      <c r="M343" s="38"/>
    </row>
    <row r="344" spans="1:13" s="33" customFormat="1" ht="44.25" customHeight="1" x14ac:dyDescent="0.25">
      <c r="A344" s="169" t="s">
        <v>241</v>
      </c>
      <c r="B344" s="187" t="s">
        <v>320</v>
      </c>
      <c r="C344" s="84" t="s">
        <v>76</v>
      </c>
      <c r="D344" s="169" t="s">
        <v>392</v>
      </c>
      <c r="E344" s="158">
        <v>0</v>
      </c>
      <c r="F344" s="27">
        <v>0</v>
      </c>
      <c r="G344" s="143">
        <v>27</v>
      </c>
      <c r="H344" s="27">
        <v>27</v>
      </c>
      <c r="I344" s="27">
        <v>27</v>
      </c>
      <c r="J344" s="126"/>
      <c r="K344" s="31"/>
      <c r="L344" s="127"/>
      <c r="M344" s="38"/>
    </row>
    <row r="345" spans="1:13" s="33" customFormat="1" ht="26.25" customHeight="1" x14ac:dyDescent="0.25">
      <c r="A345" s="180"/>
      <c r="B345" s="188"/>
      <c r="C345" s="79" t="s">
        <v>336</v>
      </c>
      <c r="D345" s="180"/>
      <c r="E345" s="3">
        <v>0</v>
      </c>
      <c r="F345" s="3">
        <v>0</v>
      </c>
      <c r="G345" s="118">
        <v>3011.3</v>
      </c>
      <c r="H345" s="70">
        <v>3011.3</v>
      </c>
      <c r="I345" s="70">
        <v>3011.3</v>
      </c>
      <c r="J345" s="126"/>
      <c r="K345" s="31"/>
      <c r="L345" s="127"/>
      <c r="M345" s="38"/>
    </row>
    <row r="346" spans="1:13" s="33" customFormat="1" ht="48" customHeight="1" x14ac:dyDescent="0.25">
      <c r="A346" s="169" t="s">
        <v>242</v>
      </c>
      <c r="B346" s="187" t="s">
        <v>321</v>
      </c>
      <c r="C346" s="84" t="s">
        <v>76</v>
      </c>
      <c r="D346" s="169" t="s">
        <v>392</v>
      </c>
      <c r="E346" s="27">
        <v>0</v>
      </c>
      <c r="F346" s="27">
        <v>0</v>
      </c>
      <c r="G346" s="143">
        <v>6</v>
      </c>
      <c r="H346" s="27">
        <v>6</v>
      </c>
      <c r="I346" s="27">
        <v>6</v>
      </c>
      <c r="J346" s="126"/>
      <c r="K346" s="31"/>
      <c r="L346" s="127"/>
      <c r="M346" s="38"/>
    </row>
    <row r="347" spans="1:13" s="33" customFormat="1" ht="17.25" customHeight="1" x14ac:dyDescent="0.25">
      <c r="A347" s="180"/>
      <c r="B347" s="188"/>
      <c r="C347" s="84" t="s">
        <v>336</v>
      </c>
      <c r="D347" s="180"/>
      <c r="E347" s="3">
        <v>0</v>
      </c>
      <c r="F347" s="3">
        <v>0</v>
      </c>
      <c r="G347" s="115">
        <v>2332.5</v>
      </c>
      <c r="H347" s="70">
        <v>2332.5</v>
      </c>
      <c r="I347" s="70">
        <v>2332.5</v>
      </c>
      <c r="J347" s="126"/>
      <c r="K347" s="31"/>
      <c r="L347" s="127"/>
      <c r="M347" s="38"/>
    </row>
    <row r="348" spans="1:13" s="33" customFormat="1" ht="15.75" x14ac:dyDescent="0.25">
      <c r="A348" s="14" t="s">
        <v>257</v>
      </c>
      <c r="B348" s="109" t="s">
        <v>19</v>
      </c>
      <c r="C348" s="110"/>
      <c r="D348" s="111"/>
      <c r="E348" s="112"/>
      <c r="F348" s="112"/>
      <c r="G348" s="140"/>
      <c r="H348" s="3"/>
      <c r="I348" s="3"/>
      <c r="J348" s="126"/>
      <c r="K348" s="141"/>
      <c r="L348" s="127"/>
      <c r="M348" s="38"/>
    </row>
    <row r="349" spans="1:13" s="33" customFormat="1" ht="45.75" customHeight="1" x14ac:dyDescent="0.25">
      <c r="A349" s="181" t="s">
        <v>9</v>
      </c>
      <c r="B349" s="202" t="s">
        <v>117</v>
      </c>
      <c r="C349" s="54" t="s">
        <v>126</v>
      </c>
      <c r="D349" s="178" t="s">
        <v>392</v>
      </c>
      <c r="E349" s="156">
        <v>0</v>
      </c>
      <c r="F349" s="151">
        <v>91</v>
      </c>
      <c r="G349" s="150">
        <v>117</v>
      </c>
      <c r="H349" s="73">
        <v>117</v>
      </c>
      <c r="I349" s="73">
        <v>117</v>
      </c>
      <c r="J349" s="126"/>
      <c r="K349" s="136"/>
      <c r="L349" s="127"/>
      <c r="M349" s="38"/>
    </row>
    <row r="350" spans="1:13" s="33" customFormat="1" ht="21.75" customHeight="1" x14ac:dyDescent="0.25">
      <c r="A350" s="182"/>
      <c r="B350" s="203"/>
      <c r="C350" s="54" t="s">
        <v>336</v>
      </c>
      <c r="D350" s="179"/>
      <c r="E350" s="105">
        <v>0</v>
      </c>
      <c r="F350" s="78">
        <v>15521.7</v>
      </c>
      <c r="G350" s="119">
        <v>15357.2</v>
      </c>
      <c r="H350" s="69">
        <v>15357.2</v>
      </c>
      <c r="I350" s="69">
        <v>15357.2</v>
      </c>
      <c r="J350" s="126"/>
      <c r="K350" s="136"/>
      <c r="L350" s="127"/>
      <c r="M350" s="38"/>
    </row>
    <row r="351" spans="1:13" s="33" customFormat="1" ht="25.5" customHeight="1" x14ac:dyDescent="0.25">
      <c r="A351" s="173" t="s">
        <v>10</v>
      </c>
      <c r="B351" s="176" t="s">
        <v>322</v>
      </c>
      <c r="C351" s="54" t="s">
        <v>126</v>
      </c>
      <c r="D351" s="178" t="s">
        <v>392</v>
      </c>
      <c r="E351" s="156">
        <v>0</v>
      </c>
      <c r="F351" s="151">
        <v>31</v>
      </c>
      <c r="G351" s="150">
        <v>34</v>
      </c>
      <c r="H351" s="73">
        <v>34</v>
      </c>
      <c r="I351" s="73">
        <v>34</v>
      </c>
      <c r="J351" s="126"/>
      <c r="K351" s="136"/>
      <c r="L351" s="127"/>
      <c r="M351" s="38"/>
    </row>
    <row r="352" spans="1:13" s="33" customFormat="1" ht="22.5" customHeight="1" x14ac:dyDescent="0.25">
      <c r="A352" s="174"/>
      <c r="B352" s="177"/>
      <c r="C352" s="54" t="s">
        <v>336</v>
      </c>
      <c r="D352" s="179"/>
      <c r="E352" s="105">
        <v>0</v>
      </c>
      <c r="F352" s="78">
        <v>14905.4</v>
      </c>
      <c r="G352" s="119">
        <v>14608.1</v>
      </c>
      <c r="H352" s="69">
        <v>14608.1</v>
      </c>
      <c r="I352" s="69">
        <v>14608.1</v>
      </c>
      <c r="J352" s="126"/>
      <c r="K352" s="136"/>
      <c r="L352" s="127"/>
      <c r="M352" s="38"/>
    </row>
    <row r="353" spans="1:13" s="33" customFormat="1" ht="33.75" customHeight="1" x14ac:dyDescent="0.25">
      <c r="A353" s="173" t="s">
        <v>11</v>
      </c>
      <c r="B353" s="211" t="s">
        <v>323</v>
      </c>
      <c r="C353" s="54" t="s">
        <v>126</v>
      </c>
      <c r="D353" s="178" t="s">
        <v>392</v>
      </c>
      <c r="E353" s="156">
        <v>0</v>
      </c>
      <c r="F353" s="151">
        <v>37</v>
      </c>
      <c r="G353" s="150">
        <v>58</v>
      </c>
      <c r="H353" s="73">
        <v>58</v>
      </c>
      <c r="I353" s="73">
        <v>58</v>
      </c>
      <c r="J353" s="126"/>
      <c r="K353" s="136"/>
      <c r="L353" s="127"/>
      <c r="M353" s="38"/>
    </row>
    <row r="354" spans="1:13" s="33" customFormat="1" ht="21" customHeight="1" x14ac:dyDescent="0.25">
      <c r="A354" s="175"/>
      <c r="B354" s="203"/>
      <c r="C354" s="54" t="s">
        <v>336</v>
      </c>
      <c r="D354" s="179"/>
      <c r="E354" s="105">
        <v>0</v>
      </c>
      <c r="F354" s="78">
        <v>11697.9</v>
      </c>
      <c r="G354" s="119">
        <v>12186.1</v>
      </c>
      <c r="H354" s="69">
        <v>12186.1</v>
      </c>
      <c r="I354" s="69">
        <v>12186.1</v>
      </c>
      <c r="J354" s="126"/>
      <c r="K354" s="136"/>
      <c r="L354" s="127"/>
      <c r="M354" s="38"/>
    </row>
    <row r="355" spans="1:13" s="33" customFormat="1" ht="30.75" customHeight="1" x14ac:dyDescent="0.25">
      <c r="A355" s="173" t="s">
        <v>21</v>
      </c>
      <c r="B355" s="176" t="s">
        <v>324</v>
      </c>
      <c r="C355" s="54" t="s">
        <v>244</v>
      </c>
      <c r="D355" s="212" t="s">
        <v>392</v>
      </c>
      <c r="E355" s="156">
        <v>0</v>
      </c>
      <c r="F355" s="151">
        <v>0</v>
      </c>
      <c r="G355" s="150">
        <v>20</v>
      </c>
      <c r="H355" s="73">
        <v>20</v>
      </c>
      <c r="I355" s="73">
        <v>20</v>
      </c>
      <c r="J355" s="126"/>
      <c r="K355" s="136"/>
      <c r="L355" s="127"/>
      <c r="M355" s="38"/>
    </row>
    <row r="356" spans="1:13" s="33" customFormat="1" ht="18.75" customHeight="1" x14ac:dyDescent="0.25">
      <c r="A356" s="175"/>
      <c r="B356" s="177"/>
      <c r="C356" s="54" t="s">
        <v>336</v>
      </c>
      <c r="D356" s="213"/>
      <c r="E356" s="105">
        <v>0</v>
      </c>
      <c r="F356" s="78">
        <v>0</v>
      </c>
      <c r="G356" s="119">
        <v>1226.4000000000001</v>
      </c>
      <c r="H356" s="69">
        <v>1226.4000000000001</v>
      </c>
      <c r="I356" s="69">
        <v>1226.4000000000001</v>
      </c>
      <c r="J356" s="126"/>
      <c r="K356" s="136"/>
      <c r="L356" s="127"/>
      <c r="M356" s="38"/>
    </row>
    <row r="357" spans="1:13" s="33" customFormat="1" ht="38.25" customHeight="1" x14ac:dyDescent="0.25">
      <c r="A357" s="173" t="s">
        <v>22</v>
      </c>
      <c r="B357" s="176" t="s">
        <v>291</v>
      </c>
      <c r="C357" s="54" t="s">
        <v>126</v>
      </c>
      <c r="D357" s="173" t="s">
        <v>392</v>
      </c>
      <c r="E357" s="156">
        <v>0</v>
      </c>
      <c r="F357" s="157">
        <v>10</v>
      </c>
      <c r="G357" s="150">
        <v>10</v>
      </c>
      <c r="H357" s="73">
        <v>10</v>
      </c>
      <c r="I357" s="73">
        <v>10</v>
      </c>
      <c r="J357" s="126"/>
      <c r="K357" s="136"/>
      <c r="L357" s="126"/>
    </row>
    <row r="358" spans="1:13" s="33" customFormat="1" ht="17.25" customHeight="1" x14ac:dyDescent="0.25">
      <c r="A358" s="175"/>
      <c r="B358" s="177"/>
      <c r="C358" s="54" t="s">
        <v>336</v>
      </c>
      <c r="D358" s="175"/>
      <c r="E358" s="106">
        <v>0</v>
      </c>
      <c r="F358" s="74">
        <v>15439</v>
      </c>
      <c r="G358" s="119">
        <v>17543.7</v>
      </c>
      <c r="H358" s="69">
        <v>17543.7</v>
      </c>
      <c r="I358" s="69">
        <v>17543.7</v>
      </c>
      <c r="J358" s="126"/>
      <c r="K358" s="136"/>
      <c r="L358" s="126"/>
    </row>
    <row r="359" spans="1:13" s="33" customFormat="1" ht="24" customHeight="1" x14ac:dyDescent="0.25">
      <c r="A359" s="173" t="s">
        <v>23</v>
      </c>
      <c r="B359" s="176" t="s">
        <v>325</v>
      </c>
      <c r="C359" s="54" t="s">
        <v>76</v>
      </c>
      <c r="D359" s="173" t="s">
        <v>392</v>
      </c>
      <c r="E359" s="73">
        <v>0</v>
      </c>
      <c r="F359" s="73">
        <v>243</v>
      </c>
      <c r="G359" s="150">
        <v>261</v>
      </c>
      <c r="H359" s="73">
        <v>261</v>
      </c>
      <c r="I359" s="73">
        <v>261</v>
      </c>
      <c r="J359" s="126"/>
      <c r="K359" s="137"/>
      <c r="L359" s="126"/>
    </row>
    <row r="360" spans="1:13" s="33" customFormat="1" ht="18.75" customHeight="1" x14ac:dyDescent="0.25">
      <c r="A360" s="175"/>
      <c r="B360" s="204"/>
      <c r="C360" s="54" t="s">
        <v>336</v>
      </c>
      <c r="D360" s="175"/>
      <c r="E360" s="74">
        <v>0</v>
      </c>
      <c r="F360" s="74">
        <v>6622.1</v>
      </c>
      <c r="G360" s="119">
        <v>6920.3</v>
      </c>
      <c r="H360" s="74">
        <v>6920.3</v>
      </c>
      <c r="I360" s="74">
        <v>6920.3</v>
      </c>
      <c r="J360" s="126"/>
      <c r="K360" s="137"/>
      <c r="L360" s="126"/>
    </row>
    <row r="361" spans="1:13" s="33" customFormat="1" ht="31.5" customHeight="1" x14ac:dyDescent="0.25">
      <c r="A361" s="214" t="s">
        <v>24</v>
      </c>
      <c r="B361" s="207" t="s">
        <v>326</v>
      </c>
      <c r="C361" s="61" t="s">
        <v>247</v>
      </c>
      <c r="D361" s="221" t="s">
        <v>392</v>
      </c>
      <c r="E361" s="75">
        <v>65880</v>
      </c>
      <c r="F361" s="75">
        <v>87</v>
      </c>
      <c r="G361" s="155">
        <v>350</v>
      </c>
      <c r="H361" s="73">
        <v>350</v>
      </c>
      <c r="I361" s="73">
        <v>350</v>
      </c>
      <c r="J361" s="126"/>
      <c r="K361" s="138"/>
      <c r="L361" s="126"/>
    </row>
    <row r="362" spans="1:13" s="33" customFormat="1" ht="18.75" customHeight="1" x14ac:dyDescent="0.25">
      <c r="A362" s="214"/>
      <c r="B362" s="177"/>
      <c r="C362" s="54" t="s">
        <v>336</v>
      </c>
      <c r="D362" s="222"/>
      <c r="E362" s="107">
        <v>6037.4</v>
      </c>
      <c r="F362" s="78">
        <v>10739.4</v>
      </c>
      <c r="G362" s="119">
        <v>16514.5</v>
      </c>
      <c r="H362" s="69">
        <v>16514.5</v>
      </c>
      <c r="I362" s="69">
        <v>16514.5</v>
      </c>
      <c r="J362" s="126"/>
      <c r="K362" s="136"/>
      <c r="L362" s="126"/>
    </row>
    <row r="363" spans="1:13" s="33" customFormat="1" ht="18" customHeight="1" x14ac:dyDescent="0.25">
      <c r="A363" s="217" t="s">
        <v>25</v>
      </c>
      <c r="B363" s="208" t="s">
        <v>327</v>
      </c>
      <c r="C363" s="61" t="s">
        <v>249</v>
      </c>
      <c r="D363" s="215" t="s">
        <v>392</v>
      </c>
      <c r="E363" s="75">
        <v>0</v>
      </c>
      <c r="F363" s="75">
        <v>13</v>
      </c>
      <c r="G363" s="155">
        <v>30</v>
      </c>
      <c r="H363" s="73">
        <v>30</v>
      </c>
      <c r="I363" s="73">
        <v>30</v>
      </c>
      <c r="J363" s="126"/>
      <c r="K363" s="138"/>
      <c r="L363" s="126"/>
    </row>
    <row r="364" spans="1:13" s="33" customFormat="1" ht="21" customHeight="1" x14ac:dyDescent="0.25">
      <c r="A364" s="218"/>
      <c r="B364" s="209"/>
      <c r="C364" s="61" t="s">
        <v>336</v>
      </c>
      <c r="D364" s="216"/>
      <c r="E364" s="76">
        <v>0</v>
      </c>
      <c r="F364" s="76">
        <v>5717.5</v>
      </c>
      <c r="G364" s="120">
        <v>2150.6</v>
      </c>
      <c r="H364" s="76">
        <v>2150.6</v>
      </c>
      <c r="I364" s="76">
        <v>2150.6</v>
      </c>
      <c r="J364" s="126"/>
      <c r="K364" s="138"/>
      <c r="L364" s="126"/>
    </row>
    <row r="365" spans="1:13" s="33" customFormat="1" ht="39.75" customHeight="1" x14ac:dyDescent="0.25">
      <c r="A365" s="173" t="s">
        <v>26</v>
      </c>
      <c r="B365" s="210" t="s">
        <v>328</v>
      </c>
      <c r="C365" s="54" t="s">
        <v>250</v>
      </c>
      <c r="D365" s="219" t="s">
        <v>369</v>
      </c>
      <c r="E365" s="75">
        <v>0</v>
      </c>
      <c r="F365" s="75">
        <v>28</v>
      </c>
      <c r="G365" s="155">
        <v>0</v>
      </c>
      <c r="H365" s="73">
        <v>0</v>
      </c>
      <c r="I365" s="73">
        <v>0</v>
      </c>
      <c r="J365" s="126"/>
      <c r="K365" s="138"/>
      <c r="L365" s="126"/>
    </row>
    <row r="366" spans="1:13" s="33" customFormat="1" ht="16.5" customHeight="1" x14ac:dyDescent="0.25">
      <c r="A366" s="175"/>
      <c r="B366" s="209"/>
      <c r="C366" s="54" t="s">
        <v>336</v>
      </c>
      <c r="D366" s="220"/>
      <c r="E366" s="76">
        <v>0</v>
      </c>
      <c r="F366" s="76">
        <v>1005.2</v>
      </c>
      <c r="G366" s="120">
        <v>0</v>
      </c>
      <c r="H366" s="74">
        <v>0</v>
      </c>
      <c r="I366" s="74">
        <v>0</v>
      </c>
      <c r="J366" s="126"/>
      <c r="K366" s="138"/>
      <c r="L366" s="126"/>
    </row>
    <row r="367" spans="1:13" s="33" customFormat="1" ht="18" customHeight="1" x14ac:dyDescent="0.25">
      <c r="A367" s="173" t="s">
        <v>122</v>
      </c>
      <c r="B367" s="205" t="s">
        <v>251</v>
      </c>
      <c r="C367" s="54" t="s">
        <v>125</v>
      </c>
      <c r="D367" s="232" t="s">
        <v>392</v>
      </c>
      <c r="E367" s="53">
        <v>0</v>
      </c>
      <c r="F367" s="73">
        <v>243</v>
      </c>
      <c r="G367" s="150">
        <v>261</v>
      </c>
      <c r="H367" s="73">
        <v>261</v>
      </c>
      <c r="I367" s="73">
        <v>261</v>
      </c>
      <c r="J367" s="126"/>
      <c r="K367" s="136"/>
      <c r="L367" s="126"/>
    </row>
    <row r="368" spans="1:13" s="33" customFormat="1" ht="15" customHeight="1" x14ac:dyDescent="0.25">
      <c r="A368" s="175"/>
      <c r="B368" s="206"/>
      <c r="C368" s="54" t="s">
        <v>336</v>
      </c>
      <c r="D368" s="233"/>
      <c r="E368" s="69">
        <v>0</v>
      </c>
      <c r="F368" s="74">
        <v>6622.1</v>
      </c>
      <c r="G368" s="119">
        <v>7820.5</v>
      </c>
      <c r="H368" s="69">
        <v>7820.5</v>
      </c>
      <c r="I368" s="69">
        <v>7820.5</v>
      </c>
      <c r="J368" s="126"/>
      <c r="K368" s="136"/>
      <c r="L368" s="126"/>
    </row>
    <row r="369" spans="1:14" s="33" customFormat="1" ht="32.25" customHeight="1" x14ac:dyDescent="0.25">
      <c r="A369" s="173" t="s">
        <v>123</v>
      </c>
      <c r="B369" s="167" t="s">
        <v>88</v>
      </c>
      <c r="C369" s="54" t="s">
        <v>126</v>
      </c>
      <c r="D369" s="232" t="s">
        <v>392</v>
      </c>
      <c r="E369" s="153">
        <v>0</v>
      </c>
      <c r="F369" s="153">
        <v>18</v>
      </c>
      <c r="G369" s="154">
        <v>18</v>
      </c>
      <c r="H369" s="73">
        <v>18</v>
      </c>
      <c r="I369" s="73">
        <v>18</v>
      </c>
      <c r="J369" s="126"/>
      <c r="K369" s="137"/>
      <c r="L369" s="126"/>
    </row>
    <row r="370" spans="1:14" s="33" customFormat="1" ht="15" customHeight="1" x14ac:dyDescent="0.25">
      <c r="A370" s="175"/>
      <c r="B370" s="168"/>
      <c r="C370" s="61" t="s">
        <v>336</v>
      </c>
      <c r="D370" s="233"/>
      <c r="E370" s="77">
        <v>0</v>
      </c>
      <c r="F370" s="77">
        <v>2516.5</v>
      </c>
      <c r="G370" s="121">
        <v>2239.9</v>
      </c>
      <c r="H370" s="74">
        <v>2239.9</v>
      </c>
      <c r="I370" s="74">
        <v>2239.9</v>
      </c>
      <c r="J370" s="126"/>
      <c r="K370" s="137"/>
      <c r="L370" s="126"/>
    </row>
    <row r="371" spans="1:14" s="33" customFormat="1" ht="19.5" customHeight="1" x14ac:dyDescent="0.25">
      <c r="A371" s="173" t="s">
        <v>391</v>
      </c>
      <c r="B371" s="207" t="s">
        <v>89</v>
      </c>
      <c r="C371" s="54" t="s">
        <v>126</v>
      </c>
      <c r="D371" s="232" t="s">
        <v>392</v>
      </c>
      <c r="E371" s="151">
        <v>0</v>
      </c>
      <c r="F371" s="151">
        <v>2</v>
      </c>
      <c r="G371" s="152">
        <v>2</v>
      </c>
      <c r="H371" s="73">
        <v>2</v>
      </c>
      <c r="I371" s="73">
        <v>2</v>
      </c>
      <c r="J371" s="126"/>
      <c r="K371" s="137"/>
      <c r="L371" s="126"/>
    </row>
    <row r="372" spans="1:14" s="33" customFormat="1" ht="17.25" customHeight="1" x14ac:dyDescent="0.25">
      <c r="A372" s="175"/>
      <c r="B372" s="204"/>
      <c r="C372" s="54" t="s">
        <v>336</v>
      </c>
      <c r="D372" s="233"/>
      <c r="E372" s="107">
        <v>0</v>
      </c>
      <c r="F372" s="78">
        <v>2402.6</v>
      </c>
      <c r="G372" s="119">
        <v>1917.9</v>
      </c>
      <c r="H372" s="74">
        <v>1917.9</v>
      </c>
      <c r="I372" s="74">
        <v>1917.9</v>
      </c>
      <c r="J372" s="126"/>
      <c r="K372" s="136"/>
      <c r="L372" s="126"/>
    </row>
    <row r="373" spans="1:14" s="33" customFormat="1" ht="27.75" customHeight="1" x14ac:dyDescent="0.25">
      <c r="A373" s="225" t="s">
        <v>258</v>
      </c>
      <c r="B373" s="167" t="s">
        <v>90</v>
      </c>
      <c r="C373" s="54" t="s">
        <v>126</v>
      </c>
      <c r="D373" s="232" t="s">
        <v>392</v>
      </c>
      <c r="E373" s="151">
        <v>10</v>
      </c>
      <c r="F373" s="151">
        <v>8</v>
      </c>
      <c r="G373" s="152">
        <v>8</v>
      </c>
      <c r="H373" s="73">
        <v>8</v>
      </c>
      <c r="I373" s="73">
        <v>8</v>
      </c>
      <c r="J373" s="126"/>
      <c r="K373" s="137"/>
      <c r="L373" s="126"/>
    </row>
    <row r="374" spans="1:14" s="33" customFormat="1" ht="16.5" customHeight="1" x14ac:dyDescent="0.25">
      <c r="A374" s="226"/>
      <c r="B374" s="168"/>
      <c r="C374" s="61" t="s">
        <v>336</v>
      </c>
      <c r="D374" s="233"/>
      <c r="E374" s="77">
        <v>2408.1</v>
      </c>
      <c r="F374" s="77">
        <v>4535.8999999999996</v>
      </c>
      <c r="G374" s="121">
        <v>4535.8999999999996</v>
      </c>
      <c r="H374" s="74">
        <v>4535.8999999999996</v>
      </c>
      <c r="I374" s="74">
        <v>4535.8999999999996</v>
      </c>
      <c r="J374" s="126"/>
      <c r="K374" s="137"/>
      <c r="L374" s="126"/>
    </row>
    <row r="375" spans="1:14" s="68" customFormat="1" ht="26.25" customHeight="1" x14ac:dyDescent="0.25">
      <c r="A375" s="223" t="s">
        <v>245</v>
      </c>
      <c r="B375" s="167" t="s">
        <v>91</v>
      </c>
      <c r="C375" s="54" t="s">
        <v>126</v>
      </c>
      <c r="D375" s="232" t="s">
        <v>392</v>
      </c>
      <c r="E375" s="151">
        <v>11</v>
      </c>
      <c r="F375" s="151">
        <v>20</v>
      </c>
      <c r="G375" s="152">
        <v>20</v>
      </c>
      <c r="H375" s="73">
        <v>20</v>
      </c>
      <c r="I375" s="73">
        <v>20</v>
      </c>
      <c r="J375" s="139"/>
      <c r="K375" s="137"/>
      <c r="L375" s="139"/>
    </row>
    <row r="376" spans="1:14" s="68" customFormat="1" ht="15.75" customHeight="1" x14ac:dyDescent="0.25">
      <c r="A376" s="224"/>
      <c r="B376" s="168"/>
      <c r="C376" s="61" t="s">
        <v>336</v>
      </c>
      <c r="D376" s="233"/>
      <c r="E376" s="77">
        <v>1171.5</v>
      </c>
      <c r="F376" s="77">
        <v>2659.8</v>
      </c>
      <c r="G376" s="121">
        <v>2951.6</v>
      </c>
      <c r="H376" s="74">
        <v>2951.6</v>
      </c>
      <c r="I376" s="74">
        <v>2951.6</v>
      </c>
      <c r="J376" s="139"/>
      <c r="K376" s="137"/>
      <c r="L376" s="139"/>
    </row>
    <row r="377" spans="1:14" s="33" customFormat="1" ht="26.25" customHeight="1" x14ac:dyDescent="0.25">
      <c r="A377" s="225" t="s">
        <v>246</v>
      </c>
      <c r="B377" s="207" t="s">
        <v>118</v>
      </c>
      <c r="C377" s="54" t="s">
        <v>126</v>
      </c>
      <c r="D377" s="232" t="s">
        <v>392</v>
      </c>
      <c r="E377" s="151">
        <v>0</v>
      </c>
      <c r="F377" s="151">
        <v>3</v>
      </c>
      <c r="G377" s="152">
        <v>3</v>
      </c>
      <c r="H377" s="73">
        <v>3</v>
      </c>
      <c r="I377" s="73">
        <v>3</v>
      </c>
      <c r="J377" s="126"/>
      <c r="K377" s="137"/>
      <c r="L377" s="126"/>
    </row>
    <row r="378" spans="1:14" s="33" customFormat="1" ht="16.5" customHeight="1" x14ac:dyDescent="0.25">
      <c r="A378" s="226"/>
      <c r="B378" s="204"/>
      <c r="C378" s="61" t="s">
        <v>336</v>
      </c>
      <c r="D378" s="233"/>
      <c r="E378" s="77">
        <v>0</v>
      </c>
      <c r="F378" s="77">
        <v>2563.8000000000002</v>
      </c>
      <c r="G378" s="121">
        <v>2651.1</v>
      </c>
      <c r="H378" s="74">
        <v>2651.1</v>
      </c>
      <c r="I378" s="74">
        <v>2651.1</v>
      </c>
      <c r="J378" s="126"/>
      <c r="K378" s="137"/>
      <c r="L378" s="126"/>
    </row>
    <row r="379" spans="1:14" s="33" customFormat="1" ht="20.25" customHeight="1" x14ac:dyDescent="0.25">
      <c r="A379" s="225" t="s">
        <v>248</v>
      </c>
      <c r="B379" s="234" t="s">
        <v>87</v>
      </c>
      <c r="C379" s="54" t="s">
        <v>126</v>
      </c>
      <c r="D379" s="221" t="s">
        <v>392</v>
      </c>
      <c r="E379" s="151">
        <v>0</v>
      </c>
      <c r="F379" s="151">
        <v>7</v>
      </c>
      <c r="G379" s="152">
        <v>11</v>
      </c>
      <c r="H379" s="73">
        <v>11</v>
      </c>
      <c r="I379" s="73">
        <v>11</v>
      </c>
      <c r="J379" s="126"/>
      <c r="K379" s="137"/>
      <c r="L379" s="126"/>
    </row>
    <row r="380" spans="1:14" s="33" customFormat="1" ht="19.5" customHeight="1" x14ac:dyDescent="0.25">
      <c r="A380" s="226"/>
      <c r="B380" s="235"/>
      <c r="C380" s="61" t="s">
        <v>336</v>
      </c>
      <c r="D380" s="222"/>
      <c r="E380" s="76">
        <v>0</v>
      </c>
      <c r="F380" s="76">
        <v>2815.8</v>
      </c>
      <c r="G380" s="120">
        <v>2369.5</v>
      </c>
      <c r="H380" s="76">
        <v>2369.5</v>
      </c>
      <c r="I380" s="76">
        <v>2369.5</v>
      </c>
      <c r="J380" s="126"/>
      <c r="K380" s="138"/>
      <c r="L380" s="126"/>
    </row>
    <row r="381" spans="1:14" s="33" customFormat="1" ht="30.75" customHeight="1" x14ac:dyDescent="0.25">
      <c r="A381" s="225" t="s">
        <v>259</v>
      </c>
      <c r="B381" s="207" t="s">
        <v>86</v>
      </c>
      <c r="C381" s="54" t="s">
        <v>126</v>
      </c>
      <c r="D381" s="178" t="s">
        <v>392</v>
      </c>
      <c r="E381" s="53">
        <v>0</v>
      </c>
      <c r="F381" s="53">
        <v>10</v>
      </c>
      <c r="G381" s="150">
        <v>10</v>
      </c>
      <c r="H381" s="53">
        <v>10</v>
      </c>
      <c r="I381" s="53">
        <v>10</v>
      </c>
      <c r="J381" s="126"/>
      <c r="K381" s="136"/>
      <c r="L381" s="126"/>
    </row>
    <row r="382" spans="1:14" s="33" customFormat="1" x14ac:dyDescent="0.25">
      <c r="A382" s="226"/>
      <c r="B382" s="204"/>
      <c r="C382" s="61" t="s">
        <v>336</v>
      </c>
      <c r="D382" s="179"/>
      <c r="E382" s="69">
        <v>0</v>
      </c>
      <c r="F382" s="108">
        <v>6030.1</v>
      </c>
      <c r="G382" s="119">
        <v>6079.9</v>
      </c>
      <c r="H382" s="69">
        <v>6079.9</v>
      </c>
      <c r="I382" s="69">
        <v>6079.9</v>
      </c>
      <c r="J382" s="126"/>
      <c r="K382" s="136"/>
      <c r="L382" s="126"/>
    </row>
    <row r="383" spans="1:14" s="32" customFormat="1" ht="19.5" customHeight="1" x14ac:dyDescent="0.2">
      <c r="A383" s="229" t="s">
        <v>14</v>
      </c>
      <c r="B383" s="230"/>
      <c r="C383" s="230"/>
      <c r="D383" s="230"/>
      <c r="E383" s="230"/>
      <c r="F383" s="230"/>
      <c r="G383" s="230"/>
      <c r="H383" s="230"/>
      <c r="I383" s="231"/>
    </row>
    <row r="384" spans="1:14" s="32" customFormat="1" ht="63.75" x14ac:dyDescent="0.2">
      <c r="A384" s="4" t="s">
        <v>1</v>
      </c>
      <c r="B384" s="90" t="s">
        <v>46</v>
      </c>
      <c r="C384" s="5" t="s">
        <v>3</v>
      </c>
      <c r="D384" s="5"/>
      <c r="E384" s="3">
        <f>E387+E389</f>
        <v>31663.800000000003</v>
      </c>
      <c r="F384" s="3">
        <f>F387+F389</f>
        <v>32994.46</v>
      </c>
      <c r="G384" s="3">
        <f t="shared" ref="G384:I384" si="4">G387+G389</f>
        <v>35355.599999999999</v>
      </c>
      <c r="H384" s="3">
        <f t="shared" si="4"/>
        <v>35355.599999999999</v>
      </c>
      <c r="I384" s="3">
        <f t="shared" si="4"/>
        <v>35355.599999999999</v>
      </c>
      <c r="J384" s="32">
        <v>31663.8</v>
      </c>
      <c r="K384" s="31">
        <v>32994.5</v>
      </c>
      <c r="L384" s="31">
        <v>35355.599999999999</v>
      </c>
      <c r="M384" s="31">
        <v>35355.599999999999</v>
      </c>
      <c r="N384" s="31">
        <v>35355.599999999999</v>
      </c>
    </row>
    <row r="385" spans="1:15" s="34" customFormat="1" ht="21.75" customHeight="1" x14ac:dyDescent="0.2">
      <c r="A385" s="7" t="s">
        <v>4</v>
      </c>
      <c r="B385" s="20" t="s">
        <v>19</v>
      </c>
      <c r="C385" s="22"/>
      <c r="D385" s="22"/>
      <c r="E385" s="37">
        <f t="shared" ref="E385:I385" si="5">E386+E388</f>
        <v>13002</v>
      </c>
      <c r="F385" s="37">
        <f t="shared" si="5"/>
        <v>13070</v>
      </c>
      <c r="G385" s="37">
        <f t="shared" si="5"/>
        <v>13070</v>
      </c>
      <c r="H385" s="37">
        <f t="shared" si="5"/>
        <v>13070</v>
      </c>
      <c r="I385" s="37">
        <f t="shared" si="5"/>
        <v>13070</v>
      </c>
    </row>
    <row r="386" spans="1:15" s="32" customFormat="1" ht="31.5" customHeight="1" x14ac:dyDescent="0.2">
      <c r="A386" s="196" t="s">
        <v>5</v>
      </c>
      <c r="B386" s="238" t="s">
        <v>15</v>
      </c>
      <c r="C386" s="84" t="s">
        <v>34</v>
      </c>
      <c r="D386" s="169" t="s">
        <v>339</v>
      </c>
      <c r="E386" s="42">
        <v>11201</v>
      </c>
      <c r="F386" s="42">
        <v>11319</v>
      </c>
      <c r="G386" s="42">
        <v>11319</v>
      </c>
      <c r="H386" s="42">
        <v>11319</v>
      </c>
      <c r="I386" s="42">
        <v>11319</v>
      </c>
    </row>
    <row r="387" spans="1:15" s="32" customFormat="1" ht="37.5" customHeight="1" x14ac:dyDescent="0.2">
      <c r="A387" s="239"/>
      <c r="B387" s="238"/>
      <c r="C387" s="41" t="s">
        <v>336</v>
      </c>
      <c r="D387" s="180"/>
      <c r="E387" s="43">
        <v>27278.400000000001</v>
      </c>
      <c r="F387" s="43">
        <v>28573.1</v>
      </c>
      <c r="G387" s="43">
        <v>30568.6</v>
      </c>
      <c r="H387" s="43">
        <v>30568.6</v>
      </c>
      <c r="I387" s="43">
        <v>30568.6</v>
      </c>
    </row>
    <row r="388" spans="1:15" s="32" customFormat="1" ht="25.5" customHeight="1" x14ac:dyDescent="0.2">
      <c r="A388" s="196" t="s">
        <v>6</v>
      </c>
      <c r="B388" s="238" t="s">
        <v>60</v>
      </c>
      <c r="C388" s="84" t="s">
        <v>34</v>
      </c>
      <c r="D388" s="169" t="s">
        <v>339</v>
      </c>
      <c r="E388" s="42">
        <v>1801</v>
      </c>
      <c r="F388" s="42">
        <v>1751</v>
      </c>
      <c r="G388" s="42">
        <v>1751</v>
      </c>
      <c r="H388" s="42">
        <v>1751</v>
      </c>
      <c r="I388" s="42">
        <v>1751</v>
      </c>
    </row>
    <row r="389" spans="1:15" s="32" customFormat="1" ht="25.5" customHeight="1" x14ac:dyDescent="0.2">
      <c r="A389" s="239"/>
      <c r="B389" s="238"/>
      <c r="C389" s="41" t="s">
        <v>336</v>
      </c>
      <c r="D389" s="180"/>
      <c r="E389" s="43">
        <v>4385.3999999999996</v>
      </c>
      <c r="F389" s="43">
        <v>4421.3599999999997</v>
      </c>
      <c r="G389" s="43">
        <v>4787</v>
      </c>
      <c r="H389" s="43">
        <v>4787</v>
      </c>
      <c r="I389" s="43">
        <v>4787</v>
      </c>
    </row>
    <row r="390" spans="1:15" ht="39" customHeight="1" x14ac:dyDescent="0.2">
      <c r="A390" s="240" t="s">
        <v>55</v>
      </c>
      <c r="B390" s="241"/>
      <c r="C390" s="241"/>
      <c r="D390" s="241"/>
      <c r="E390" s="241"/>
      <c r="F390" s="241"/>
      <c r="G390" s="241"/>
      <c r="H390" s="241"/>
      <c r="I390" s="242"/>
    </row>
    <row r="391" spans="1:15" ht="25.5" customHeight="1" x14ac:dyDescent="0.2">
      <c r="A391" s="4" t="s">
        <v>1</v>
      </c>
      <c r="B391" s="98" t="s">
        <v>46</v>
      </c>
      <c r="C391" s="5" t="s">
        <v>3</v>
      </c>
      <c r="D391" s="5"/>
      <c r="E391" s="10">
        <v>19255.400000000001</v>
      </c>
      <c r="F391" s="9">
        <v>21845.200000000001</v>
      </c>
      <c r="G391" s="9">
        <v>20145</v>
      </c>
      <c r="H391" s="9">
        <v>20145</v>
      </c>
      <c r="I391" s="9">
        <v>20145</v>
      </c>
      <c r="J391" s="40">
        <f>SUM(E394+E396+E398)</f>
        <v>19255.400000000001</v>
      </c>
      <c r="K391" s="40">
        <v>21845.200000000001</v>
      </c>
      <c r="L391" s="40">
        <v>20145</v>
      </c>
      <c r="M391" s="40">
        <v>20145</v>
      </c>
      <c r="N391" s="40">
        <v>20145</v>
      </c>
      <c r="O391" s="40"/>
    </row>
    <row r="392" spans="1:15" ht="21.75" customHeight="1" x14ac:dyDescent="0.2">
      <c r="A392" s="4" t="s">
        <v>4</v>
      </c>
      <c r="B392" s="162" t="s">
        <v>19</v>
      </c>
      <c r="C392" s="17"/>
      <c r="D392" s="17"/>
      <c r="E392" s="163"/>
      <c r="F392" s="164"/>
      <c r="G392" s="164"/>
      <c r="H392" s="164"/>
      <c r="I392" s="164"/>
      <c r="J392" s="40">
        <f>J391-E391</f>
        <v>0</v>
      </c>
    </row>
    <row r="393" spans="1:15" ht="25.5" x14ac:dyDescent="0.2">
      <c r="A393" s="237" t="s">
        <v>5</v>
      </c>
      <c r="B393" s="228" t="s">
        <v>56</v>
      </c>
      <c r="C393" s="99" t="s">
        <v>341</v>
      </c>
      <c r="D393" s="236" t="s">
        <v>393</v>
      </c>
      <c r="E393" s="11">
        <v>772</v>
      </c>
      <c r="F393" s="11">
        <v>757</v>
      </c>
      <c r="G393" s="11">
        <v>757</v>
      </c>
      <c r="H393" s="11">
        <v>757</v>
      </c>
      <c r="I393" s="11">
        <v>757</v>
      </c>
    </row>
    <row r="394" spans="1:15" ht="19.5" customHeight="1" x14ac:dyDescent="0.2">
      <c r="A394" s="237"/>
      <c r="B394" s="228"/>
      <c r="C394" s="99" t="s">
        <v>336</v>
      </c>
      <c r="D394" s="214"/>
      <c r="E394" s="165">
        <f>12681.3-674.4</f>
        <v>12006.9</v>
      </c>
      <c r="F394" s="165">
        <v>12580.6</v>
      </c>
      <c r="G394" s="165">
        <v>11885.6</v>
      </c>
      <c r="H394" s="165">
        <v>11885.6</v>
      </c>
      <c r="I394" s="165">
        <v>11885.6</v>
      </c>
    </row>
    <row r="395" spans="1:15" ht="38.25" customHeight="1" x14ac:dyDescent="0.2">
      <c r="A395" s="227" t="s">
        <v>6</v>
      </c>
      <c r="B395" s="228" t="s">
        <v>57</v>
      </c>
      <c r="C395" s="99" t="s">
        <v>342</v>
      </c>
      <c r="D395" s="236" t="s">
        <v>393</v>
      </c>
      <c r="E395" s="11">
        <v>15209</v>
      </c>
      <c r="F395" s="11">
        <v>15000</v>
      </c>
      <c r="G395" s="11">
        <v>15000</v>
      </c>
      <c r="H395" s="11">
        <v>15000</v>
      </c>
      <c r="I395" s="11">
        <v>15000</v>
      </c>
    </row>
    <row r="396" spans="1:15" ht="15.75" customHeight="1" x14ac:dyDescent="0.2">
      <c r="A396" s="227"/>
      <c r="B396" s="228"/>
      <c r="C396" s="99" t="s">
        <v>336</v>
      </c>
      <c r="D396" s="214"/>
      <c r="E396" s="165">
        <v>1813.6</v>
      </c>
      <c r="F396" s="165">
        <v>3943.7</v>
      </c>
      <c r="G396" s="165">
        <v>3565.7</v>
      </c>
      <c r="H396" s="165">
        <v>3565.7</v>
      </c>
      <c r="I396" s="165">
        <v>3565.7</v>
      </c>
    </row>
    <row r="397" spans="1:15" ht="23.25" customHeight="1" x14ac:dyDescent="0.2">
      <c r="A397" s="227" t="s">
        <v>7</v>
      </c>
      <c r="B397" s="228" t="s">
        <v>81</v>
      </c>
      <c r="C397" s="99" t="s">
        <v>58</v>
      </c>
      <c r="D397" s="236" t="s">
        <v>393</v>
      </c>
      <c r="E397" s="161">
        <v>40</v>
      </c>
      <c r="F397" s="161">
        <v>30</v>
      </c>
      <c r="G397" s="161">
        <v>30</v>
      </c>
      <c r="H397" s="161">
        <v>30</v>
      </c>
      <c r="I397" s="161">
        <v>30</v>
      </c>
    </row>
    <row r="398" spans="1:15" ht="19.5" customHeight="1" x14ac:dyDescent="0.2">
      <c r="A398" s="227"/>
      <c r="B398" s="228"/>
      <c r="C398" s="99" t="s">
        <v>336</v>
      </c>
      <c r="D398" s="214"/>
      <c r="E398" s="165">
        <v>5434.9</v>
      </c>
      <c r="F398" s="166">
        <v>5320.9</v>
      </c>
      <c r="G398" s="166">
        <v>4693.7</v>
      </c>
      <c r="H398" s="166">
        <v>4693.7</v>
      </c>
      <c r="I398" s="166">
        <v>4693.7</v>
      </c>
    </row>
    <row r="399" spans="1:15" x14ac:dyDescent="0.2">
      <c r="B399" s="32"/>
      <c r="C399" s="2"/>
      <c r="D399" s="2"/>
      <c r="E399" s="32"/>
      <c r="F399" s="32"/>
      <c r="G399" s="32"/>
      <c r="H399" s="32"/>
      <c r="I399" s="32"/>
    </row>
    <row r="400" spans="1:15" hidden="1" x14ac:dyDescent="0.2">
      <c r="B400" s="32"/>
      <c r="C400" s="2" t="s">
        <v>135</v>
      </c>
      <c r="D400" s="2"/>
      <c r="E400" s="29">
        <f>SUM(E8+E83+E128+E384+E391)</f>
        <v>3177202.0999999996</v>
      </c>
      <c r="F400" s="29">
        <f>SUM(F8+F83+F128+F384+F391)</f>
        <v>3581178.6229999997</v>
      </c>
      <c r="G400" s="29">
        <f>SUM(G8+G83+G128+G384+G391)</f>
        <v>3702292.4</v>
      </c>
      <c r="H400" s="29">
        <f>SUM(H8+H83+H128+H384+H391)</f>
        <v>3803676.1</v>
      </c>
      <c r="I400" s="29">
        <f>SUM(I8+I83+I128+I384+I391)</f>
        <v>3820743.9</v>
      </c>
    </row>
    <row r="401" spans="5:9" hidden="1" x14ac:dyDescent="0.2"/>
    <row r="402" spans="5:9" hidden="1" x14ac:dyDescent="0.2">
      <c r="E402" s="1">
        <v>3177202.1</v>
      </c>
      <c r="F402" s="1">
        <v>3581178.7</v>
      </c>
      <c r="G402" s="1">
        <v>3702292.4</v>
      </c>
      <c r="H402" s="1">
        <v>3803675.5</v>
      </c>
      <c r="I402" s="1">
        <v>3820737.2</v>
      </c>
    </row>
    <row r="403" spans="5:9" hidden="1" x14ac:dyDescent="0.2">
      <c r="F403" s="30">
        <f>SUM(F402-F400)</f>
        <v>7.7000000514090061E-2</v>
      </c>
      <c r="G403" s="30">
        <f>SUM(G402-G400)</f>
        <v>0</v>
      </c>
      <c r="H403" s="30">
        <f t="shared" ref="H403:I403" si="6">SUM(H402-H400)</f>
        <v>-0.60000000009313226</v>
      </c>
      <c r="I403" s="30">
        <f t="shared" si="6"/>
        <v>-6.6999999997206032</v>
      </c>
    </row>
    <row r="404" spans="5:9" hidden="1" x14ac:dyDescent="0.2">
      <c r="E404" s="30"/>
    </row>
    <row r="405" spans="5:9" hidden="1" x14ac:dyDescent="0.2"/>
    <row r="406" spans="5:9" hidden="1" x14ac:dyDescent="0.2"/>
  </sheetData>
  <mergeCells count="544">
    <mergeCell ref="A78:A79"/>
    <mergeCell ref="B78:B79"/>
    <mergeCell ref="D78:D79"/>
    <mergeCell ref="A69:A70"/>
    <mergeCell ref="B69:B70"/>
    <mergeCell ref="A71:A73"/>
    <mergeCell ref="B71:B73"/>
    <mergeCell ref="A74:A75"/>
    <mergeCell ref="B74:B75"/>
    <mergeCell ref="D74:D75"/>
    <mergeCell ref="A76:A77"/>
    <mergeCell ref="B76:B77"/>
    <mergeCell ref="D76:D77"/>
    <mergeCell ref="A62:A63"/>
    <mergeCell ref="B62:B63"/>
    <mergeCell ref="D62:D63"/>
    <mergeCell ref="A64:A65"/>
    <mergeCell ref="B64:B65"/>
    <mergeCell ref="D64:D65"/>
    <mergeCell ref="A66:A67"/>
    <mergeCell ref="B66:B67"/>
    <mergeCell ref="D66:D67"/>
    <mergeCell ref="A53:A57"/>
    <mergeCell ref="B53:B57"/>
    <mergeCell ref="D53:D57"/>
    <mergeCell ref="A58:A59"/>
    <mergeCell ref="B58:B59"/>
    <mergeCell ref="D58:D59"/>
    <mergeCell ref="A60:A61"/>
    <mergeCell ref="B60:B61"/>
    <mergeCell ref="D60:D61"/>
    <mergeCell ref="A45:A46"/>
    <mergeCell ref="B45:B46"/>
    <mergeCell ref="D45:D46"/>
    <mergeCell ref="A47:A48"/>
    <mergeCell ref="B47:B48"/>
    <mergeCell ref="D47:D48"/>
    <mergeCell ref="A49:A52"/>
    <mergeCell ref="B49:B52"/>
    <mergeCell ref="D49:D52"/>
    <mergeCell ref="B35:B36"/>
    <mergeCell ref="A37:A38"/>
    <mergeCell ref="B37:B38"/>
    <mergeCell ref="A39:A40"/>
    <mergeCell ref="B39:B40"/>
    <mergeCell ref="A41:A42"/>
    <mergeCell ref="B41:B42"/>
    <mergeCell ref="A43:A44"/>
    <mergeCell ref="B43:B44"/>
    <mergeCell ref="D108:D109"/>
    <mergeCell ref="D110:D111"/>
    <mergeCell ref="D112:D113"/>
    <mergeCell ref="D114:D115"/>
    <mergeCell ref="B125:B126"/>
    <mergeCell ref="B117:B118"/>
    <mergeCell ref="D140:D141"/>
    <mergeCell ref="B140:B141"/>
    <mergeCell ref="D132:D133"/>
    <mergeCell ref="B132:B133"/>
    <mergeCell ref="D130:D131"/>
    <mergeCell ref="A117:A118"/>
    <mergeCell ref="B119:B120"/>
    <mergeCell ref="A119:A120"/>
    <mergeCell ref="A121:A122"/>
    <mergeCell ref="A123:A124"/>
    <mergeCell ref="A125:A126"/>
    <mergeCell ref="D106:D107"/>
    <mergeCell ref="B106:B107"/>
    <mergeCell ref="A106:A107"/>
    <mergeCell ref="B121:B122"/>
    <mergeCell ref="B123:B124"/>
    <mergeCell ref="D117:D118"/>
    <mergeCell ref="D119:D120"/>
    <mergeCell ref="D121:D122"/>
    <mergeCell ref="D123:D124"/>
    <mergeCell ref="B108:B109"/>
    <mergeCell ref="A108:A109"/>
    <mergeCell ref="B110:B111"/>
    <mergeCell ref="A110:A111"/>
    <mergeCell ref="B112:B113"/>
    <mergeCell ref="A112:A113"/>
    <mergeCell ref="B114:B115"/>
    <mergeCell ref="A114:A115"/>
    <mergeCell ref="D125:D126"/>
    <mergeCell ref="A19:A20"/>
    <mergeCell ref="B19:B20"/>
    <mergeCell ref="D19:D20"/>
    <mergeCell ref="A96:A97"/>
    <mergeCell ref="D85:D86"/>
    <mergeCell ref="D87:D89"/>
    <mergeCell ref="D90:D91"/>
    <mergeCell ref="D92:D93"/>
    <mergeCell ref="B92:B93"/>
    <mergeCell ref="B85:B86"/>
    <mergeCell ref="A85:A86"/>
    <mergeCell ref="B87:B89"/>
    <mergeCell ref="A87:A89"/>
    <mergeCell ref="B90:B91"/>
    <mergeCell ref="A90:A91"/>
    <mergeCell ref="D23:D24"/>
    <mergeCell ref="A25:A32"/>
    <mergeCell ref="B25:B32"/>
    <mergeCell ref="D25:D26"/>
    <mergeCell ref="D27:D29"/>
    <mergeCell ref="D30:D32"/>
    <mergeCell ref="A33:A34"/>
    <mergeCell ref="B33:B34"/>
    <mergeCell ref="A35:A36"/>
    <mergeCell ref="A127:I127"/>
    <mergeCell ref="A92:A93"/>
    <mergeCell ref="D94:D95"/>
    <mergeCell ref="B94:B95"/>
    <mergeCell ref="A94:A95"/>
    <mergeCell ref="D96:D97"/>
    <mergeCell ref="B96:B97"/>
    <mergeCell ref="B332:B333"/>
    <mergeCell ref="A332:A333"/>
    <mergeCell ref="B330:B331"/>
    <mergeCell ref="A330:A331"/>
    <mergeCell ref="D102:D103"/>
    <mergeCell ref="B102:B103"/>
    <mergeCell ref="A102:A103"/>
    <mergeCell ref="D104:D105"/>
    <mergeCell ref="B104:B105"/>
    <mergeCell ref="A104:A105"/>
    <mergeCell ref="D98:D99"/>
    <mergeCell ref="A328:A329"/>
    <mergeCell ref="B98:B99"/>
    <mergeCell ref="A98:A99"/>
    <mergeCell ref="D100:D101"/>
    <mergeCell ref="B100:B101"/>
    <mergeCell ref="A100:A101"/>
    <mergeCell ref="H1:I1"/>
    <mergeCell ref="H2:I2"/>
    <mergeCell ref="A3:I3"/>
    <mergeCell ref="A7:I7"/>
    <mergeCell ref="A82:I82"/>
    <mergeCell ref="G5:I5"/>
    <mergeCell ref="A5:A6"/>
    <mergeCell ref="B5:B6"/>
    <mergeCell ref="D5:D6"/>
    <mergeCell ref="A10:A11"/>
    <mergeCell ref="C5:C6"/>
    <mergeCell ref="E5:E6"/>
    <mergeCell ref="A21:A22"/>
    <mergeCell ref="B21:B22"/>
    <mergeCell ref="D21:D22"/>
    <mergeCell ref="A23:A24"/>
    <mergeCell ref="B23:B24"/>
    <mergeCell ref="F5:F6"/>
    <mergeCell ref="B10:B11"/>
    <mergeCell ref="A12:A16"/>
    <mergeCell ref="B12:B16"/>
    <mergeCell ref="A17:A18"/>
    <mergeCell ref="B17:B18"/>
    <mergeCell ref="D17:D18"/>
    <mergeCell ref="D397:D398"/>
    <mergeCell ref="A393:A394"/>
    <mergeCell ref="B393:B394"/>
    <mergeCell ref="D393:D394"/>
    <mergeCell ref="B388:B389"/>
    <mergeCell ref="A386:A387"/>
    <mergeCell ref="A388:A389"/>
    <mergeCell ref="A395:A396"/>
    <mergeCell ref="B395:B396"/>
    <mergeCell ref="A390:I390"/>
    <mergeCell ref="B386:B387"/>
    <mergeCell ref="D395:D396"/>
    <mergeCell ref="D386:D387"/>
    <mergeCell ref="D388:D389"/>
    <mergeCell ref="A375:A376"/>
    <mergeCell ref="A377:A378"/>
    <mergeCell ref="A373:A374"/>
    <mergeCell ref="A367:A368"/>
    <mergeCell ref="A371:A372"/>
    <mergeCell ref="A381:A382"/>
    <mergeCell ref="A379:A380"/>
    <mergeCell ref="A397:A398"/>
    <mergeCell ref="B397:B398"/>
    <mergeCell ref="A383:I383"/>
    <mergeCell ref="A369:A370"/>
    <mergeCell ref="B371:B372"/>
    <mergeCell ref="D371:D372"/>
    <mergeCell ref="D369:D370"/>
    <mergeCell ref="D373:D374"/>
    <mergeCell ref="D375:D376"/>
    <mergeCell ref="D377:D378"/>
    <mergeCell ref="D379:D380"/>
    <mergeCell ref="B379:B380"/>
    <mergeCell ref="B377:B378"/>
    <mergeCell ref="D381:D382"/>
    <mergeCell ref="B381:B382"/>
    <mergeCell ref="B369:B370"/>
    <mergeCell ref="D367:D368"/>
    <mergeCell ref="D359:D360"/>
    <mergeCell ref="B359:B360"/>
    <mergeCell ref="A355:A356"/>
    <mergeCell ref="D357:D358"/>
    <mergeCell ref="B357:B358"/>
    <mergeCell ref="A353:A354"/>
    <mergeCell ref="B355:B356"/>
    <mergeCell ref="B367:B368"/>
    <mergeCell ref="A365:A366"/>
    <mergeCell ref="A359:A360"/>
    <mergeCell ref="B361:B362"/>
    <mergeCell ref="A357:A358"/>
    <mergeCell ref="B363:B364"/>
    <mergeCell ref="B365:B366"/>
    <mergeCell ref="B353:B354"/>
    <mergeCell ref="D355:D356"/>
    <mergeCell ref="D353:D354"/>
    <mergeCell ref="A361:A362"/>
    <mergeCell ref="D363:D364"/>
    <mergeCell ref="A363:A364"/>
    <mergeCell ref="D365:D366"/>
    <mergeCell ref="D361:D362"/>
    <mergeCell ref="B349:B350"/>
    <mergeCell ref="D349:D350"/>
    <mergeCell ref="D346:D347"/>
    <mergeCell ref="B346:B347"/>
    <mergeCell ref="A346:A347"/>
    <mergeCell ref="A342:A343"/>
    <mergeCell ref="B340:B341"/>
    <mergeCell ref="A340:A341"/>
    <mergeCell ref="D340:D341"/>
    <mergeCell ref="B344:B345"/>
    <mergeCell ref="A344:A345"/>
    <mergeCell ref="D344:D345"/>
    <mergeCell ref="D342:D343"/>
    <mergeCell ref="B342:B343"/>
    <mergeCell ref="A316:A317"/>
    <mergeCell ref="B326:B327"/>
    <mergeCell ref="A326:A327"/>
    <mergeCell ref="B324:B325"/>
    <mergeCell ref="A324:A325"/>
    <mergeCell ref="B322:B323"/>
    <mergeCell ref="A322:A323"/>
    <mergeCell ref="A304:A305"/>
    <mergeCell ref="B338:B339"/>
    <mergeCell ref="A338:A339"/>
    <mergeCell ref="B336:B337"/>
    <mergeCell ref="A336:A337"/>
    <mergeCell ref="B334:B335"/>
    <mergeCell ref="A334:A335"/>
    <mergeCell ref="B320:B321"/>
    <mergeCell ref="A320:A321"/>
    <mergeCell ref="A318:A319"/>
    <mergeCell ref="B302:B303"/>
    <mergeCell ref="A302:A303"/>
    <mergeCell ref="B300:B301"/>
    <mergeCell ref="A300:A301"/>
    <mergeCell ref="B298:B299"/>
    <mergeCell ref="A298:A299"/>
    <mergeCell ref="D314:D315"/>
    <mergeCell ref="B314:B315"/>
    <mergeCell ref="A314:A315"/>
    <mergeCell ref="D312:D313"/>
    <mergeCell ref="B312:B313"/>
    <mergeCell ref="A312:A313"/>
    <mergeCell ref="D310:D311"/>
    <mergeCell ref="B310:B311"/>
    <mergeCell ref="A310:A311"/>
    <mergeCell ref="B304:B305"/>
    <mergeCell ref="D306:D307"/>
    <mergeCell ref="D298:D299"/>
    <mergeCell ref="D300:D301"/>
    <mergeCell ref="D302:D303"/>
    <mergeCell ref="D304:D305"/>
    <mergeCell ref="A286:A287"/>
    <mergeCell ref="D284:D285"/>
    <mergeCell ref="B284:B285"/>
    <mergeCell ref="A284:A285"/>
    <mergeCell ref="A282:A283"/>
    <mergeCell ref="D282:D283"/>
    <mergeCell ref="B282:B283"/>
    <mergeCell ref="A296:A297"/>
    <mergeCell ref="B296:B297"/>
    <mergeCell ref="B294:B295"/>
    <mergeCell ref="A294:A295"/>
    <mergeCell ref="B292:B293"/>
    <mergeCell ref="A292:A293"/>
    <mergeCell ref="D286:D287"/>
    <mergeCell ref="B286:B287"/>
    <mergeCell ref="D288:D289"/>
    <mergeCell ref="D292:D293"/>
    <mergeCell ref="D294:D295"/>
    <mergeCell ref="D296:D297"/>
    <mergeCell ref="A262:A263"/>
    <mergeCell ref="A260:A261"/>
    <mergeCell ref="B262:B263"/>
    <mergeCell ref="D262:D263"/>
    <mergeCell ref="D260:D261"/>
    <mergeCell ref="B260:B261"/>
    <mergeCell ref="A258:A259"/>
    <mergeCell ref="A280:A281"/>
    <mergeCell ref="B280:B281"/>
    <mergeCell ref="B278:B279"/>
    <mergeCell ref="A278:A279"/>
    <mergeCell ref="B266:B267"/>
    <mergeCell ref="A264:A265"/>
    <mergeCell ref="D266:D267"/>
    <mergeCell ref="D268:D269"/>
    <mergeCell ref="D270:D271"/>
    <mergeCell ref="D272:D273"/>
    <mergeCell ref="D274:D275"/>
    <mergeCell ref="D276:D277"/>
    <mergeCell ref="D278:D279"/>
    <mergeCell ref="A250:A251"/>
    <mergeCell ref="D250:D251"/>
    <mergeCell ref="B250:B251"/>
    <mergeCell ref="A248:A249"/>
    <mergeCell ref="D248:D249"/>
    <mergeCell ref="B248:B249"/>
    <mergeCell ref="A246:A247"/>
    <mergeCell ref="D258:D259"/>
    <mergeCell ref="B258:B259"/>
    <mergeCell ref="A256:A257"/>
    <mergeCell ref="D256:D257"/>
    <mergeCell ref="B256:B257"/>
    <mergeCell ref="A254:A255"/>
    <mergeCell ref="B254:B255"/>
    <mergeCell ref="D254:D255"/>
    <mergeCell ref="A252:A253"/>
    <mergeCell ref="A238:A239"/>
    <mergeCell ref="A236:A237"/>
    <mergeCell ref="B238:B239"/>
    <mergeCell ref="D238:D239"/>
    <mergeCell ref="D236:D237"/>
    <mergeCell ref="B236:B237"/>
    <mergeCell ref="A234:A235"/>
    <mergeCell ref="D246:D247"/>
    <mergeCell ref="B246:B247"/>
    <mergeCell ref="A244:A245"/>
    <mergeCell ref="D244:D245"/>
    <mergeCell ref="B244:B245"/>
    <mergeCell ref="A242:A243"/>
    <mergeCell ref="B242:B243"/>
    <mergeCell ref="D242:D243"/>
    <mergeCell ref="A240:A241"/>
    <mergeCell ref="A226:A227"/>
    <mergeCell ref="B226:B227"/>
    <mergeCell ref="D226:D227"/>
    <mergeCell ref="A224:A225"/>
    <mergeCell ref="B224:B225"/>
    <mergeCell ref="D224:D225"/>
    <mergeCell ref="A222:A223"/>
    <mergeCell ref="D234:D235"/>
    <mergeCell ref="B234:B235"/>
    <mergeCell ref="A232:A233"/>
    <mergeCell ref="D232:D233"/>
    <mergeCell ref="B232:B233"/>
    <mergeCell ref="A230:A231"/>
    <mergeCell ref="D230:D231"/>
    <mergeCell ref="B230:B231"/>
    <mergeCell ref="A228:A229"/>
    <mergeCell ref="B222:B223"/>
    <mergeCell ref="A218:A219"/>
    <mergeCell ref="D220:D221"/>
    <mergeCell ref="B220:B221"/>
    <mergeCell ref="D218:D219"/>
    <mergeCell ref="B218:B219"/>
    <mergeCell ref="A216:A217"/>
    <mergeCell ref="D216:D217"/>
    <mergeCell ref="B216:B217"/>
    <mergeCell ref="A214:A215"/>
    <mergeCell ref="B214:B215"/>
    <mergeCell ref="D214:D215"/>
    <mergeCell ref="A212:A213"/>
    <mergeCell ref="D212:D213"/>
    <mergeCell ref="B212:B213"/>
    <mergeCell ref="A210:A211"/>
    <mergeCell ref="D210:D211"/>
    <mergeCell ref="B210:B211"/>
    <mergeCell ref="A208:A209"/>
    <mergeCell ref="B208:B209"/>
    <mergeCell ref="A206:A207"/>
    <mergeCell ref="D208:D209"/>
    <mergeCell ref="D206:D207"/>
    <mergeCell ref="B206:B207"/>
    <mergeCell ref="A204:A205"/>
    <mergeCell ref="D204:D205"/>
    <mergeCell ref="B204:B205"/>
    <mergeCell ref="A202:A203"/>
    <mergeCell ref="D202:D203"/>
    <mergeCell ref="B202:B203"/>
    <mergeCell ref="A200:A201"/>
    <mergeCell ref="D200:D201"/>
    <mergeCell ref="B200:B201"/>
    <mergeCell ref="A198:A199"/>
    <mergeCell ref="D198:D199"/>
    <mergeCell ref="B198:B199"/>
    <mergeCell ref="A196:A197"/>
    <mergeCell ref="D196:D197"/>
    <mergeCell ref="B196:B197"/>
    <mergeCell ref="A194:A195"/>
    <mergeCell ref="D194:D195"/>
    <mergeCell ref="B194:B195"/>
    <mergeCell ref="A192:A193"/>
    <mergeCell ref="D192:D193"/>
    <mergeCell ref="B192:B193"/>
    <mergeCell ref="A190:A191"/>
    <mergeCell ref="D190:D191"/>
    <mergeCell ref="B190:B191"/>
    <mergeCell ref="A188:A189"/>
    <mergeCell ref="D188:D189"/>
    <mergeCell ref="B188:B189"/>
    <mergeCell ref="A186:A187"/>
    <mergeCell ref="D186:D187"/>
    <mergeCell ref="B186:B187"/>
    <mergeCell ref="A184:A185"/>
    <mergeCell ref="D184:D185"/>
    <mergeCell ref="B184:B185"/>
    <mergeCell ref="A182:A183"/>
    <mergeCell ref="A180:A181"/>
    <mergeCell ref="D182:D183"/>
    <mergeCell ref="B182:B183"/>
    <mergeCell ref="D180:D181"/>
    <mergeCell ref="B180:B181"/>
    <mergeCell ref="A178:A179"/>
    <mergeCell ref="D178:D179"/>
    <mergeCell ref="B178:B179"/>
    <mergeCell ref="A176:A177"/>
    <mergeCell ref="A174:A175"/>
    <mergeCell ref="B176:B177"/>
    <mergeCell ref="D176:D177"/>
    <mergeCell ref="D174:D175"/>
    <mergeCell ref="B174:B175"/>
    <mergeCell ref="A172:A173"/>
    <mergeCell ref="D172:D173"/>
    <mergeCell ref="B172:B173"/>
    <mergeCell ref="A170:A171"/>
    <mergeCell ref="A168:A169"/>
    <mergeCell ref="B170:B171"/>
    <mergeCell ref="D170:D171"/>
    <mergeCell ref="B168:B169"/>
    <mergeCell ref="A166:A167"/>
    <mergeCell ref="D168:D169"/>
    <mergeCell ref="B166:B167"/>
    <mergeCell ref="D166:D167"/>
    <mergeCell ref="A164:A165"/>
    <mergeCell ref="D164:D165"/>
    <mergeCell ref="B164:B165"/>
    <mergeCell ref="B162:B163"/>
    <mergeCell ref="D162:D163"/>
    <mergeCell ref="D160:D161"/>
    <mergeCell ref="B160:B161"/>
    <mergeCell ref="A158:A159"/>
    <mergeCell ref="D158:D159"/>
    <mergeCell ref="B158:B159"/>
    <mergeCell ref="A156:A157"/>
    <mergeCell ref="A162:A163"/>
    <mergeCell ref="D154:D155"/>
    <mergeCell ref="B154:B155"/>
    <mergeCell ref="A152:A153"/>
    <mergeCell ref="D152:D153"/>
    <mergeCell ref="B152:B153"/>
    <mergeCell ref="A150:A151"/>
    <mergeCell ref="D150:D151"/>
    <mergeCell ref="B150:B151"/>
    <mergeCell ref="A160:A161"/>
    <mergeCell ref="A154:A155"/>
    <mergeCell ref="B156:B157"/>
    <mergeCell ref="D156:D157"/>
    <mergeCell ref="A140:A141"/>
    <mergeCell ref="A138:A139"/>
    <mergeCell ref="B138:B139"/>
    <mergeCell ref="D138:D139"/>
    <mergeCell ref="D136:D137"/>
    <mergeCell ref="B136:B137"/>
    <mergeCell ref="A136:A137"/>
    <mergeCell ref="A134:A135"/>
    <mergeCell ref="B134:B135"/>
    <mergeCell ref="D134:D135"/>
    <mergeCell ref="A148:A149"/>
    <mergeCell ref="A146:A147"/>
    <mergeCell ref="B148:B149"/>
    <mergeCell ref="D148:D149"/>
    <mergeCell ref="D144:D145"/>
    <mergeCell ref="B144:B145"/>
    <mergeCell ref="A144:A145"/>
    <mergeCell ref="A142:A143"/>
    <mergeCell ref="B142:B143"/>
    <mergeCell ref="D142:D143"/>
    <mergeCell ref="B146:B147"/>
    <mergeCell ref="D146:D147"/>
    <mergeCell ref="A132:A133"/>
    <mergeCell ref="A130:A131"/>
    <mergeCell ref="B130:B131"/>
    <mergeCell ref="D308:D309"/>
    <mergeCell ref="D316:D317"/>
    <mergeCell ref="D222:D223"/>
    <mergeCell ref="B268:B269"/>
    <mergeCell ref="B270:B271"/>
    <mergeCell ref="B272:B273"/>
    <mergeCell ref="B274:B275"/>
    <mergeCell ref="B276:B277"/>
    <mergeCell ref="B288:B289"/>
    <mergeCell ref="B290:B291"/>
    <mergeCell ref="B306:B307"/>
    <mergeCell ref="D228:D229"/>
    <mergeCell ref="B228:B229"/>
    <mergeCell ref="D240:D241"/>
    <mergeCell ref="B240:B241"/>
    <mergeCell ref="D252:D253"/>
    <mergeCell ref="B252:B253"/>
    <mergeCell ref="D264:D265"/>
    <mergeCell ref="B264:B265"/>
    <mergeCell ref="D290:D291"/>
    <mergeCell ref="D280:D281"/>
    <mergeCell ref="D322:D323"/>
    <mergeCell ref="D324:D325"/>
    <mergeCell ref="D326:D327"/>
    <mergeCell ref="D328:D329"/>
    <mergeCell ref="D330:D331"/>
    <mergeCell ref="D332:D333"/>
    <mergeCell ref="D334:D335"/>
    <mergeCell ref="B308:B309"/>
    <mergeCell ref="B318:B319"/>
    <mergeCell ref="B328:B329"/>
    <mergeCell ref="B316:B317"/>
    <mergeCell ref="B373:B374"/>
    <mergeCell ref="B375:B376"/>
    <mergeCell ref="D80:D81"/>
    <mergeCell ref="A80:A81"/>
    <mergeCell ref="B80:B81"/>
    <mergeCell ref="D336:D337"/>
    <mergeCell ref="D338:D339"/>
    <mergeCell ref="B351:B352"/>
    <mergeCell ref="D351:D352"/>
    <mergeCell ref="A220:A221"/>
    <mergeCell ref="A266:A267"/>
    <mergeCell ref="A268:A269"/>
    <mergeCell ref="A270:A271"/>
    <mergeCell ref="A272:A273"/>
    <mergeCell ref="A274:A275"/>
    <mergeCell ref="A276:A277"/>
    <mergeCell ref="A288:A289"/>
    <mergeCell ref="A290:A291"/>
    <mergeCell ref="A306:A307"/>
    <mergeCell ref="A308:A309"/>
    <mergeCell ref="A351:A352"/>
    <mergeCell ref="A349:A350"/>
    <mergeCell ref="D318:D319"/>
    <mergeCell ref="D320:D321"/>
  </mergeCells>
  <pageMargins left="0.78740157480314965" right="0.39370078740157483" top="0.25" bottom="0.17" header="0.51181102362204722" footer="0.17"/>
  <pageSetup paperSize="9" scale="79" fitToHeight="0" orientation="landscape" r:id="rId1"/>
  <colBreaks count="1" manualBreakCount="1">
    <brk id="9" max="40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2023-11-15T04:12:11Z</dcterms:modified>
</cp:coreProperties>
</file>