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3" sheetId="1" r:id="rId1"/>
  </sheets>
  <calcPr calcId="162913"/>
</workbook>
</file>

<file path=xl/calcChain.xml><?xml version="1.0" encoding="utf-8"?>
<calcChain xmlns="http://schemas.openxmlformats.org/spreadsheetml/2006/main">
  <c r="C53" i="1" l="1"/>
  <c r="C60" i="1"/>
  <c r="C19" i="1" l="1"/>
  <c r="C21" i="1" l="1"/>
  <c r="E62" i="1" l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D58" i="1" s="1"/>
  <c r="D54" i="1" s="1"/>
  <c r="C61" i="1"/>
  <c r="E60" i="1"/>
  <c r="G60" i="1" s="1"/>
  <c r="I60" i="1" s="1"/>
  <c r="K60" i="1" s="1"/>
  <c r="M60" i="1" s="1"/>
  <c r="O60" i="1" s="1"/>
  <c r="Q59" i="1"/>
  <c r="P59" i="1"/>
  <c r="N59" i="1"/>
  <c r="L59" i="1"/>
  <c r="L58" i="1" s="1"/>
  <c r="L54" i="1" s="1"/>
  <c r="J59" i="1"/>
  <c r="H59" i="1"/>
  <c r="H58" i="1" s="1"/>
  <c r="H54" i="1" s="1"/>
  <c r="F59" i="1"/>
  <c r="D59" i="1"/>
  <c r="C59" i="1"/>
  <c r="P58" i="1"/>
  <c r="E57" i="1"/>
  <c r="G57" i="1" s="1"/>
  <c r="I57" i="1" s="1"/>
  <c r="K57" i="1" s="1"/>
  <c r="M57" i="1" s="1"/>
  <c r="O57" i="1" s="1"/>
  <c r="Q56" i="1"/>
  <c r="Q55" i="1" s="1"/>
  <c r="P56" i="1"/>
  <c r="P55" i="1" s="1"/>
  <c r="P54" i="1" s="1"/>
  <c r="N56" i="1"/>
  <c r="L56" i="1"/>
  <c r="L55" i="1" s="1"/>
  <c r="J56" i="1"/>
  <c r="J55" i="1" s="1"/>
  <c r="H56" i="1"/>
  <c r="H55" i="1" s="1"/>
  <c r="F56" i="1"/>
  <c r="D56" i="1"/>
  <c r="D55" i="1" s="1"/>
  <c r="C56" i="1"/>
  <c r="C55" i="1" s="1"/>
  <c r="N55" i="1"/>
  <c r="F55" i="1"/>
  <c r="Q52" i="1"/>
  <c r="Q51" i="1" s="1"/>
  <c r="P52" i="1"/>
  <c r="N52" i="1"/>
  <c r="N51" i="1" s="1"/>
  <c r="L52" i="1"/>
  <c r="L51" i="1" s="1"/>
  <c r="J52" i="1"/>
  <c r="J51" i="1" s="1"/>
  <c r="H52" i="1"/>
  <c r="H51" i="1" s="1"/>
  <c r="F52" i="1"/>
  <c r="F51" i="1" s="1"/>
  <c r="D52" i="1"/>
  <c r="D51" i="1" s="1"/>
  <c r="P51" i="1"/>
  <c r="P47" i="1" s="1"/>
  <c r="E50" i="1"/>
  <c r="G50" i="1" s="1"/>
  <c r="I50" i="1" s="1"/>
  <c r="K50" i="1" s="1"/>
  <c r="M50" i="1" s="1"/>
  <c r="O50" i="1" s="1"/>
  <c r="Q49" i="1"/>
  <c r="Q48" i="1" s="1"/>
  <c r="P49" i="1"/>
  <c r="N49" i="1"/>
  <c r="N48" i="1" s="1"/>
  <c r="L49" i="1"/>
  <c r="L48" i="1" s="1"/>
  <c r="J49" i="1"/>
  <c r="J48" i="1" s="1"/>
  <c r="H49" i="1"/>
  <c r="F49" i="1"/>
  <c r="F48" i="1" s="1"/>
  <c r="F47" i="1" s="1"/>
  <c r="D49" i="1"/>
  <c r="D48" i="1" s="1"/>
  <c r="C49" i="1"/>
  <c r="P48" i="1"/>
  <c r="H48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E43" i="1"/>
  <c r="G43" i="1" s="1"/>
  <c r="I43" i="1" s="1"/>
  <c r="K43" i="1" s="1"/>
  <c r="M43" i="1" s="1"/>
  <c r="O43" i="1" s="1"/>
  <c r="E42" i="1"/>
  <c r="G42" i="1" s="1"/>
  <c r="I42" i="1" s="1"/>
  <c r="K42" i="1" s="1"/>
  <c r="M42" i="1" s="1"/>
  <c r="O42" i="1" s="1"/>
  <c r="Q41" i="1"/>
  <c r="Q40" i="1" s="1"/>
  <c r="P41" i="1"/>
  <c r="P40" i="1" s="1"/>
  <c r="C41" i="1"/>
  <c r="E41" i="1" s="1"/>
  <c r="G41" i="1" s="1"/>
  <c r="I41" i="1" s="1"/>
  <c r="K41" i="1" s="1"/>
  <c r="M41" i="1" s="1"/>
  <c r="O41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Q35" i="1" s="1"/>
  <c r="P36" i="1"/>
  <c r="P35" i="1" s="1"/>
  <c r="C36" i="1"/>
  <c r="E36" i="1" s="1"/>
  <c r="G36" i="1" s="1"/>
  <c r="I36" i="1" s="1"/>
  <c r="K36" i="1" s="1"/>
  <c r="M36" i="1" s="1"/>
  <c r="O36" i="1" s="1"/>
  <c r="E33" i="1"/>
  <c r="G33" i="1" s="1"/>
  <c r="I33" i="1" s="1"/>
  <c r="K33" i="1" s="1"/>
  <c r="M33" i="1" s="1"/>
  <c r="O33" i="1" s="1"/>
  <c r="Q32" i="1"/>
  <c r="Q31" i="1" s="1"/>
  <c r="P32" i="1"/>
  <c r="P31" i="1" s="1"/>
  <c r="C32" i="1"/>
  <c r="E32" i="1" s="1"/>
  <c r="G32" i="1" s="1"/>
  <c r="I32" i="1" s="1"/>
  <c r="K32" i="1" s="1"/>
  <c r="M32" i="1" s="1"/>
  <c r="O32" i="1" s="1"/>
  <c r="E30" i="1"/>
  <c r="G30" i="1" s="1"/>
  <c r="I30" i="1" s="1"/>
  <c r="K30" i="1" s="1"/>
  <c r="M30" i="1" s="1"/>
  <c r="O30" i="1" s="1"/>
  <c r="Q29" i="1"/>
  <c r="Q28" i="1" s="1"/>
  <c r="P29" i="1"/>
  <c r="P28" i="1" s="1"/>
  <c r="C29" i="1"/>
  <c r="E29" i="1" s="1"/>
  <c r="G29" i="1" s="1"/>
  <c r="I29" i="1" s="1"/>
  <c r="K29" i="1" s="1"/>
  <c r="M29" i="1" s="1"/>
  <c r="O29" i="1" s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4" i="1"/>
  <c r="G24" i="1" s="1"/>
  <c r="I24" i="1" s="1"/>
  <c r="K24" i="1" s="1"/>
  <c r="M24" i="1" s="1"/>
  <c r="O24" i="1" s="1"/>
  <c r="Q23" i="1"/>
  <c r="P23" i="1"/>
  <c r="N23" i="1"/>
  <c r="L23" i="1"/>
  <c r="L22" i="1" s="1"/>
  <c r="J23" i="1"/>
  <c r="H23" i="1"/>
  <c r="F23" i="1"/>
  <c r="D23" i="1"/>
  <c r="D22" i="1" s="1"/>
  <c r="C23" i="1"/>
  <c r="E21" i="1"/>
  <c r="G21" i="1" s="1"/>
  <c r="I21" i="1" s="1"/>
  <c r="K21" i="1" s="1"/>
  <c r="M21" i="1" s="1"/>
  <c r="O21" i="1" s="1"/>
  <c r="Q20" i="1"/>
  <c r="P20" i="1"/>
  <c r="P17" i="1" s="1"/>
  <c r="N20" i="1"/>
  <c r="L20" i="1"/>
  <c r="J20" i="1"/>
  <c r="H20" i="1"/>
  <c r="H17" i="1" s="1"/>
  <c r="F20" i="1"/>
  <c r="D20" i="1"/>
  <c r="C20" i="1"/>
  <c r="Q18" i="1"/>
  <c r="P18" i="1"/>
  <c r="N18" i="1"/>
  <c r="N17" i="1" s="1"/>
  <c r="L18" i="1"/>
  <c r="L17" i="1" s="1"/>
  <c r="J18" i="1"/>
  <c r="H18" i="1"/>
  <c r="F18" i="1"/>
  <c r="F17" i="1" s="1"/>
  <c r="D18" i="1"/>
  <c r="D17" i="1" s="1"/>
  <c r="E16" i="1"/>
  <c r="G16" i="1" s="1"/>
  <c r="I16" i="1" s="1"/>
  <c r="K16" i="1" s="1"/>
  <c r="M16" i="1" s="1"/>
  <c r="O16" i="1" s="1"/>
  <c r="Q15" i="1"/>
  <c r="P15" i="1"/>
  <c r="C15" i="1"/>
  <c r="E15" i="1" s="1"/>
  <c r="G15" i="1" s="1"/>
  <c r="I15" i="1" s="1"/>
  <c r="K15" i="1" s="1"/>
  <c r="M15" i="1" s="1"/>
  <c r="O15" i="1" s="1"/>
  <c r="Q14" i="1"/>
  <c r="Q12" i="1" s="1"/>
  <c r="P14" i="1"/>
  <c r="P12" i="1" s="1"/>
  <c r="N14" i="1"/>
  <c r="N12" i="1" s="1"/>
  <c r="L14" i="1"/>
  <c r="L12" i="1" s="1"/>
  <c r="J14" i="1"/>
  <c r="H14" i="1"/>
  <c r="H12" i="1" s="1"/>
  <c r="F14" i="1"/>
  <c r="F12" i="1" s="1"/>
  <c r="D14" i="1"/>
  <c r="D12" i="1" s="1"/>
  <c r="C14" i="1"/>
  <c r="E13" i="1"/>
  <c r="G13" i="1" s="1"/>
  <c r="I13" i="1" s="1"/>
  <c r="K13" i="1" s="1"/>
  <c r="M13" i="1" s="1"/>
  <c r="O13" i="1" s="1"/>
  <c r="J12" i="1"/>
  <c r="C12" i="1"/>
  <c r="C22" i="1" l="1"/>
  <c r="E22" i="1" s="1"/>
  <c r="G22" i="1" s="1"/>
  <c r="I22" i="1" s="1"/>
  <c r="K22" i="1" s="1"/>
  <c r="M22" i="1" s="1"/>
  <c r="O22" i="1" s="1"/>
  <c r="J22" i="1"/>
  <c r="Q22" i="1"/>
  <c r="F22" i="1"/>
  <c r="N22" i="1"/>
  <c r="N11" i="1" s="1"/>
  <c r="F58" i="1"/>
  <c r="F54" i="1" s="1"/>
  <c r="F46" i="1" s="1"/>
  <c r="N58" i="1"/>
  <c r="N54" i="1" s="1"/>
  <c r="E61" i="1"/>
  <c r="G61" i="1" s="1"/>
  <c r="I61" i="1" s="1"/>
  <c r="H47" i="1"/>
  <c r="H46" i="1" s="1"/>
  <c r="E55" i="1"/>
  <c r="P34" i="1"/>
  <c r="P27" i="1" s="1"/>
  <c r="C40" i="1"/>
  <c r="E40" i="1" s="1"/>
  <c r="G40" i="1" s="1"/>
  <c r="I40" i="1" s="1"/>
  <c r="K40" i="1" s="1"/>
  <c r="M40" i="1" s="1"/>
  <c r="O40" i="1" s="1"/>
  <c r="N47" i="1"/>
  <c r="E59" i="1"/>
  <c r="G59" i="1" s="1"/>
  <c r="I59" i="1" s="1"/>
  <c r="K59" i="1" s="1"/>
  <c r="M59" i="1" s="1"/>
  <c r="O59" i="1" s="1"/>
  <c r="J17" i="1"/>
  <c r="Q17" i="1"/>
  <c r="Q11" i="1" s="1"/>
  <c r="H22" i="1"/>
  <c r="H11" i="1" s="1"/>
  <c r="P22" i="1"/>
  <c r="J47" i="1"/>
  <c r="Q47" i="1"/>
  <c r="P46" i="1"/>
  <c r="K61" i="1"/>
  <c r="M61" i="1" s="1"/>
  <c r="O61" i="1" s="1"/>
  <c r="E20" i="1"/>
  <c r="G20" i="1" s="1"/>
  <c r="I20" i="1" s="1"/>
  <c r="K20" i="1" s="1"/>
  <c r="M20" i="1" s="1"/>
  <c r="O20" i="1" s="1"/>
  <c r="Q58" i="1"/>
  <c r="Q54" i="1" s="1"/>
  <c r="J58" i="1"/>
  <c r="J54" i="1" s="1"/>
  <c r="D11" i="1"/>
  <c r="L11" i="1"/>
  <c r="P11" i="1"/>
  <c r="P63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12" i="1"/>
  <c r="G12" i="1" s="1"/>
  <c r="I12" i="1" s="1"/>
  <c r="K12" i="1" s="1"/>
  <c r="M12" i="1" s="1"/>
  <c r="O12" i="1" s="1"/>
  <c r="F11" i="1"/>
  <c r="J11" i="1"/>
  <c r="E14" i="1"/>
  <c r="G14" i="1" s="1"/>
  <c r="I14" i="1" s="1"/>
  <c r="K14" i="1" s="1"/>
  <c r="M14" i="1" s="1"/>
  <c r="O14" i="1" s="1"/>
  <c r="E23" i="1"/>
  <c r="G23" i="1" s="1"/>
  <c r="I23" i="1" s="1"/>
  <c r="K23" i="1" s="1"/>
  <c r="M23" i="1" s="1"/>
  <c r="O23" i="1" s="1"/>
  <c r="E25" i="1"/>
  <c r="G25" i="1" s="1"/>
  <c r="I25" i="1" s="1"/>
  <c r="K25" i="1" s="1"/>
  <c r="M25" i="1" s="1"/>
  <c r="O25" i="1" s="1"/>
  <c r="Q34" i="1"/>
  <c r="Q27" i="1" s="1"/>
  <c r="D47" i="1"/>
  <c r="D46" i="1" s="1"/>
  <c r="L47" i="1"/>
  <c r="L46" i="1" s="1"/>
  <c r="G55" i="1"/>
  <c r="I55" i="1" s="1"/>
  <c r="K55" i="1" s="1"/>
  <c r="M55" i="1" s="1"/>
  <c r="O55" i="1" s="1"/>
  <c r="E56" i="1"/>
  <c r="G56" i="1" s="1"/>
  <c r="I56" i="1" s="1"/>
  <c r="K56" i="1" s="1"/>
  <c r="M56" i="1" s="1"/>
  <c r="O56" i="1" s="1"/>
  <c r="C58" i="1"/>
  <c r="C35" i="1"/>
  <c r="C28" i="1"/>
  <c r="C31" i="1"/>
  <c r="E31" i="1" s="1"/>
  <c r="G31" i="1" s="1"/>
  <c r="I31" i="1" s="1"/>
  <c r="K31" i="1" s="1"/>
  <c r="M31" i="1" s="1"/>
  <c r="O31" i="1" s="1"/>
  <c r="N63" i="1" l="1"/>
  <c r="F63" i="1"/>
  <c r="N46" i="1"/>
  <c r="J46" i="1"/>
  <c r="H63" i="1"/>
  <c r="Q46" i="1"/>
  <c r="Q63" i="1" s="1"/>
  <c r="J63" i="1"/>
  <c r="L63" i="1"/>
  <c r="D63" i="1"/>
  <c r="E58" i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E53" i="1" l="1"/>
  <c r="G53" i="1" s="1"/>
  <c r="I53" i="1" s="1"/>
  <c r="K53" i="1" s="1"/>
  <c r="M53" i="1" s="1"/>
  <c r="O53" i="1" s="1"/>
  <c r="C52" i="1"/>
  <c r="E52" i="1" s="1"/>
  <c r="G52" i="1" s="1"/>
  <c r="I52" i="1" s="1"/>
  <c r="K52" i="1" s="1"/>
  <c r="M52" i="1" s="1"/>
  <c r="O52" i="1" s="1"/>
  <c r="E19" i="1" l="1"/>
  <c r="G19" i="1" s="1"/>
  <c r="I19" i="1" s="1"/>
  <c r="K19" i="1" s="1"/>
  <c r="M19" i="1" s="1"/>
  <c r="O19" i="1" s="1"/>
  <c r="C18" i="1"/>
  <c r="C51" i="1"/>
  <c r="E51" i="1" s="1"/>
  <c r="G51" i="1" s="1"/>
  <c r="I51" i="1" s="1"/>
  <c r="K51" i="1" s="1"/>
  <c r="M51" i="1" s="1"/>
  <c r="O51" i="1" s="1"/>
  <c r="C17" i="1" l="1"/>
  <c r="C11" i="1"/>
  <c r="E11" i="1" s="1"/>
  <c r="G11" i="1" s="1"/>
  <c r="I11" i="1" s="1"/>
  <c r="K11" i="1" s="1"/>
  <c r="M11" i="1" s="1"/>
  <c r="O11" i="1" s="1"/>
  <c r="E17" i="1"/>
  <c r="G17" i="1" s="1"/>
  <c r="I17" i="1" s="1"/>
  <c r="K17" i="1" s="1"/>
  <c r="M17" i="1" s="1"/>
  <c r="O17" i="1" s="1"/>
  <c r="C47" i="1"/>
  <c r="C46" i="1" s="1"/>
  <c r="E46" i="1" s="1"/>
  <c r="G46" i="1" s="1"/>
  <c r="I46" i="1" s="1"/>
  <c r="K46" i="1" s="1"/>
  <c r="M46" i="1" s="1"/>
  <c r="O46" i="1" s="1"/>
  <c r="E18" i="1"/>
  <c r="G18" i="1" s="1"/>
  <c r="I18" i="1" s="1"/>
  <c r="K18" i="1" s="1"/>
  <c r="M18" i="1" s="1"/>
  <c r="O18" i="1" s="1"/>
  <c r="E47" i="1" l="1"/>
  <c r="G47" i="1" s="1"/>
  <c r="I47" i="1" s="1"/>
  <c r="K47" i="1" s="1"/>
  <c r="M47" i="1" s="1"/>
  <c r="O47" i="1" s="1"/>
  <c r="C63" i="1"/>
  <c r="E63" i="1" s="1"/>
  <c r="G63" i="1" s="1"/>
  <c r="I63" i="1" s="1"/>
  <c r="K63" i="1" s="1"/>
  <c r="M63" i="1" s="1"/>
  <c r="O63" i="1" s="1"/>
</calcChain>
</file>

<file path=xl/sharedStrings.xml><?xml version="1.0" encoding="utf-8"?>
<sst xmlns="http://schemas.openxmlformats.org/spreadsheetml/2006/main" count="135" uniqueCount="125">
  <si>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</si>
  <si>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</si>
  <si>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</si>
  <si>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</si>
  <si>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</si>
  <si>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</si>
  <si>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</si>
  <si>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</si>
  <si>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</si>
  <si>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</si>
  <si>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</si>
  <si>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</si>
  <si>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</si>
  <si>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</si>
  <si>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</si>
  <si>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</si>
  <si>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</si>
  <si>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</si>
  <si>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</si>
  <si>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</si>
  <si>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</si>
  <si>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</si>
  <si>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</si>
  <si>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</si>
  <si>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</si>
  <si>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</si>
  <si>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</si>
  <si>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</si>
  <si>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</si>
  <si>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</si>
  <si>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</si>
  <si>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</si>
  <si>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</si>
  <si>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</si>
  <si>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</si>
  <si>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</si>
  <si>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</si>
  <si>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</si>
  <si>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</si>
  <si>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</si>
  <si>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</si>
  <si>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</si>
  <si>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</si>
  <si>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</si>
  <si>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</si>
  <si>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</si>
  <si>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</si>
  <si>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</si>
  <si>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</si>
  <si>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</si>
  <si>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</si>
  <si>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</si>
  <si>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</si>
  <si>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</si>
  <si>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</si>
  <si>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</si>
  <si>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</si>
  <si>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</si>
  <si>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</si>
  <si>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</si>
  <si>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</si>
  <si>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</si>
  <si>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</si>
  <si>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</si>
  <si>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</si>
  <si>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</si>
  <si>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</si>
  <si>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</si>
  <si>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</si>
  <si>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</si>
  <si>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</si>
  <si>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</si>
  <si>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</si>
  <si>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</si>
  <si>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</si>
  <si>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</si>
  <si>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</si>
  <si>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</si>
  <si>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</si>
  <si>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</si>
  <si>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</si>
  <si>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</si>
  <si>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</si>
  <si>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</si>
  <si>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</si>
  <si>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</si>
  <si>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</si>
  <si>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</si>
  <si>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</si>
  <si>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</si>
  <si>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</si>
  <si>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</si>
  <si>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</si>
  <si>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</si>
  <si>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</si>
  <si>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</si>
  <si>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</si>
  <si>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</si>
  <si>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</si>
  <si>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</si>
  <si>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</si>
  <si>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</si>
  <si>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</si>
  <si>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</si>
  <si>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</si>
  <si>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</si>
  <si>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</si>
  <si>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</si>
  <si>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</si>
  <si>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</si>
  <si>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Сумма на 2021 год  (тыс.рублей)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</si>
  <si>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</si>
  <si>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</si>
  <si>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</si>
  <si>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</si>
  <si>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</si>
  <si>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</si>
  <si>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</si>
  <si>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</si>
  <si>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</si>
  <si>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</si>
  <si>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</si>
  <si>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Приложение 13</t>
  </si>
  <si>
    <t>Источники внутреннего финансирования дефицита бюджета городского округа Мегион Ханты-Мансийского автономного округа – Югры на 2021 год</t>
  </si>
  <si>
    <t>от " _18_" _12_2020 № 37_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</si>
</sst>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8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zoomScaleNormal="100" workbookViewId="0">
      <selection activeCell="C4" sqref="C4"/>
    </sheetView>
  </sheetViews>
  <sheetFormatPr defaultRowHeight="15" x14ac:dyDescent="0.25"/>
  <cols>
    <col min="1" max="1" width="67" style="3" customWidth="1"/>
    <col min="2" max="2" width="29.7109375" style="3" customWidth="1"/>
    <col min="3" max="3" width="17.5703125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18" style="3" hidden="1" customWidth="1"/>
    <col min="18" max="253" width="9.140625" style="3"/>
    <col min="254" max="254" width="67" style="3" customWidth="1"/>
    <col min="255" max="255" width="29.7109375" style="3" customWidth="1"/>
    <col min="256" max="256" width="20.7109375" style="3" customWidth="1"/>
    <col min="257" max="258" width="0" style="3" hidden="1" customWidth="1"/>
    <col min="259" max="509" width="9.140625" style="3"/>
    <col min="510" max="510" width="67" style="3" customWidth="1"/>
    <col min="511" max="511" width="29.7109375" style="3" customWidth="1"/>
    <col min="512" max="512" width="20.7109375" style="3" customWidth="1"/>
    <col min="513" max="514" width="0" style="3" hidden="1" customWidth="1"/>
    <col min="515" max="765" width="9.140625" style="3"/>
    <col min="766" max="766" width="67" style="3" customWidth="1"/>
    <col min="767" max="767" width="29.7109375" style="3" customWidth="1"/>
    <col min="768" max="768" width="20.7109375" style="3" customWidth="1"/>
    <col min="769" max="770" width="0" style="3" hidden="1" customWidth="1"/>
    <col min="771" max="1021" width="9.140625" style="3"/>
    <col min="1022" max="1022" width="67" style="3" customWidth="1"/>
    <col min="1023" max="1023" width="29.7109375" style="3" customWidth="1"/>
    <col min="1024" max="1024" width="20.7109375" style="3" customWidth="1"/>
    <col min="1025" max="1026" width="0" style="3" hidden="1" customWidth="1"/>
    <col min="1027" max="1277" width="9.140625" style="3"/>
    <col min="1278" max="1278" width="67" style="3" customWidth="1"/>
    <col min="1279" max="1279" width="29.7109375" style="3" customWidth="1"/>
    <col min="1280" max="1280" width="20.7109375" style="3" customWidth="1"/>
    <col min="1281" max="1282" width="0" style="3" hidden="1" customWidth="1"/>
    <col min="1283" max="1533" width="9.140625" style="3"/>
    <col min="1534" max="1534" width="67" style="3" customWidth="1"/>
    <col min="1535" max="1535" width="29.7109375" style="3" customWidth="1"/>
    <col min="1536" max="1536" width="20.7109375" style="3" customWidth="1"/>
    <col min="1537" max="1538" width="0" style="3" hidden="1" customWidth="1"/>
    <col min="1539" max="1789" width="9.140625" style="3"/>
    <col min="1790" max="1790" width="67" style="3" customWidth="1"/>
    <col min="1791" max="1791" width="29.7109375" style="3" customWidth="1"/>
    <col min="1792" max="1792" width="20.7109375" style="3" customWidth="1"/>
    <col min="1793" max="1794" width="0" style="3" hidden="1" customWidth="1"/>
    <col min="1795" max="2045" width="9.140625" style="3"/>
    <col min="2046" max="2046" width="67" style="3" customWidth="1"/>
    <col min="2047" max="2047" width="29.7109375" style="3" customWidth="1"/>
    <col min="2048" max="2048" width="20.7109375" style="3" customWidth="1"/>
    <col min="2049" max="2050" width="0" style="3" hidden="1" customWidth="1"/>
    <col min="2051" max="2301" width="9.140625" style="3"/>
    <col min="2302" max="2302" width="67" style="3" customWidth="1"/>
    <col min="2303" max="2303" width="29.7109375" style="3" customWidth="1"/>
    <col min="2304" max="2304" width="20.7109375" style="3" customWidth="1"/>
    <col min="2305" max="2306" width="0" style="3" hidden="1" customWidth="1"/>
    <col min="2307" max="2557" width="9.140625" style="3"/>
    <col min="2558" max="2558" width="67" style="3" customWidth="1"/>
    <col min="2559" max="2559" width="29.7109375" style="3" customWidth="1"/>
    <col min="2560" max="2560" width="20.7109375" style="3" customWidth="1"/>
    <col min="2561" max="2562" width="0" style="3" hidden="1" customWidth="1"/>
    <col min="2563" max="2813" width="9.140625" style="3"/>
    <col min="2814" max="2814" width="67" style="3" customWidth="1"/>
    <col min="2815" max="2815" width="29.7109375" style="3" customWidth="1"/>
    <col min="2816" max="2816" width="20.7109375" style="3" customWidth="1"/>
    <col min="2817" max="2818" width="0" style="3" hidden="1" customWidth="1"/>
    <col min="2819" max="3069" width="9.140625" style="3"/>
    <col min="3070" max="3070" width="67" style="3" customWidth="1"/>
    <col min="3071" max="3071" width="29.7109375" style="3" customWidth="1"/>
    <col min="3072" max="3072" width="20.7109375" style="3" customWidth="1"/>
    <col min="3073" max="3074" width="0" style="3" hidden="1" customWidth="1"/>
    <col min="3075" max="3325" width="9.140625" style="3"/>
    <col min="3326" max="3326" width="67" style="3" customWidth="1"/>
    <col min="3327" max="3327" width="29.7109375" style="3" customWidth="1"/>
    <col min="3328" max="3328" width="20.7109375" style="3" customWidth="1"/>
    <col min="3329" max="3330" width="0" style="3" hidden="1" customWidth="1"/>
    <col min="3331" max="3581" width="9.140625" style="3"/>
    <col min="3582" max="3582" width="67" style="3" customWidth="1"/>
    <col min="3583" max="3583" width="29.7109375" style="3" customWidth="1"/>
    <col min="3584" max="3584" width="20.7109375" style="3" customWidth="1"/>
    <col min="3585" max="3586" width="0" style="3" hidden="1" customWidth="1"/>
    <col min="3587" max="3837" width="9.140625" style="3"/>
    <col min="3838" max="3838" width="67" style="3" customWidth="1"/>
    <col min="3839" max="3839" width="29.7109375" style="3" customWidth="1"/>
    <col min="3840" max="3840" width="20.7109375" style="3" customWidth="1"/>
    <col min="3841" max="3842" width="0" style="3" hidden="1" customWidth="1"/>
    <col min="3843" max="4093" width="9.140625" style="3"/>
    <col min="4094" max="4094" width="67" style="3" customWidth="1"/>
    <col min="4095" max="4095" width="29.7109375" style="3" customWidth="1"/>
    <col min="4096" max="4096" width="20.7109375" style="3" customWidth="1"/>
    <col min="4097" max="4098" width="0" style="3" hidden="1" customWidth="1"/>
    <col min="4099" max="4349" width="9.140625" style="3"/>
    <col min="4350" max="4350" width="67" style="3" customWidth="1"/>
    <col min="4351" max="4351" width="29.7109375" style="3" customWidth="1"/>
    <col min="4352" max="4352" width="20.7109375" style="3" customWidth="1"/>
    <col min="4353" max="4354" width="0" style="3" hidden="1" customWidth="1"/>
    <col min="4355" max="4605" width="9.140625" style="3"/>
    <col min="4606" max="4606" width="67" style="3" customWidth="1"/>
    <col min="4607" max="4607" width="29.7109375" style="3" customWidth="1"/>
    <col min="4608" max="4608" width="20.7109375" style="3" customWidth="1"/>
    <col min="4609" max="4610" width="0" style="3" hidden="1" customWidth="1"/>
    <col min="4611" max="4861" width="9.140625" style="3"/>
    <col min="4862" max="4862" width="67" style="3" customWidth="1"/>
    <col min="4863" max="4863" width="29.7109375" style="3" customWidth="1"/>
    <col min="4864" max="4864" width="20.7109375" style="3" customWidth="1"/>
    <col min="4865" max="4866" width="0" style="3" hidden="1" customWidth="1"/>
    <col min="4867" max="5117" width="9.140625" style="3"/>
    <col min="5118" max="5118" width="67" style="3" customWidth="1"/>
    <col min="5119" max="5119" width="29.7109375" style="3" customWidth="1"/>
    <col min="5120" max="5120" width="20.7109375" style="3" customWidth="1"/>
    <col min="5121" max="5122" width="0" style="3" hidden="1" customWidth="1"/>
    <col min="5123" max="5373" width="9.140625" style="3"/>
    <col min="5374" max="5374" width="67" style="3" customWidth="1"/>
    <col min="5375" max="5375" width="29.7109375" style="3" customWidth="1"/>
    <col min="5376" max="5376" width="20.7109375" style="3" customWidth="1"/>
    <col min="5377" max="5378" width="0" style="3" hidden="1" customWidth="1"/>
    <col min="5379" max="5629" width="9.140625" style="3"/>
    <col min="5630" max="5630" width="67" style="3" customWidth="1"/>
    <col min="5631" max="5631" width="29.7109375" style="3" customWidth="1"/>
    <col min="5632" max="5632" width="20.7109375" style="3" customWidth="1"/>
    <col min="5633" max="5634" width="0" style="3" hidden="1" customWidth="1"/>
    <col min="5635" max="5885" width="9.140625" style="3"/>
    <col min="5886" max="5886" width="67" style="3" customWidth="1"/>
    <col min="5887" max="5887" width="29.7109375" style="3" customWidth="1"/>
    <col min="5888" max="5888" width="20.7109375" style="3" customWidth="1"/>
    <col min="5889" max="5890" width="0" style="3" hidden="1" customWidth="1"/>
    <col min="5891" max="6141" width="9.140625" style="3"/>
    <col min="6142" max="6142" width="67" style="3" customWidth="1"/>
    <col min="6143" max="6143" width="29.7109375" style="3" customWidth="1"/>
    <col min="6144" max="6144" width="20.7109375" style="3" customWidth="1"/>
    <col min="6145" max="6146" width="0" style="3" hidden="1" customWidth="1"/>
    <col min="6147" max="6397" width="9.140625" style="3"/>
    <col min="6398" max="6398" width="67" style="3" customWidth="1"/>
    <col min="6399" max="6399" width="29.7109375" style="3" customWidth="1"/>
    <col min="6400" max="6400" width="20.7109375" style="3" customWidth="1"/>
    <col min="6401" max="6402" width="0" style="3" hidden="1" customWidth="1"/>
    <col min="6403" max="6653" width="9.140625" style="3"/>
    <col min="6654" max="6654" width="67" style="3" customWidth="1"/>
    <col min="6655" max="6655" width="29.7109375" style="3" customWidth="1"/>
    <col min="6656" max="6656" width="20.7109375" style="3" customWidth="1"/>
    <col min="6657" max="6658" width="0" style="3" hidden="1" customWidth="1"/>
    <col min="6659" max="6909" width="9.140625" style="3"/>
    <col min="6910" max="6910" width="67" style="3" customWidth="1"/>
    <col min="6911" max="6911" width="29.7109375" style="3" customWidth="1"/>
    <col min="6912" max="6912" width="20.7109375" style="3" customWidth="1"/>
    <col min="6913" max="6914" width="0" style="3" hidden="1" customWidth="1"/>
    <col min="6915" max="7165" width="9.140625" style="3"/>
    <col min="7166" max="7166" width="67" style="3" customWidth="1"/>
    <col min="7167" max="7167" width="29.7109375" style="3" customWidth="1"/>
    <col min="7168" max="7168" width="20.7109375" style="3" customWidth="1"/>
    <col min="7169" max="7170" width="0" style="3" hidden="1" customWidth="1"/>
    <col min="7171" max="7421" width="9.140625" style="3"/>
    <col min="7422" max="7422" width="67" style="3" customWidth="1"/>
    <col min="7423" max="7423" width="29.7109375" style="3" customWidth="1"/>
    <col min="7424" max="7424" width="20.7109375" style="3" customWidth="1"/>
    <col min="7425" max="7426" width="0" style="3" hidden="1" customWidth="1"/>
    <col min="7427" max="7677" width="9.140625" style="3"/>
    <col min="7678" max="7678" width="67" style="3" customWidth="1"/>
    <col min="7679" max="7679" width="29.7109375" style="3" customWidth="1"/>
    <col min="7680" max="7680" width="20.7109375" style="3" customWidth="1"/>
    <col min="7681" max="7682" width="0" style="3" hidden="1" customWidth="1"/>
    <col min="7683" max="7933" width="9.140625" style="3"/>
    <col min="7934" max="7934" width="67" style="3" customWidth="1"/>
    <col min="7935" max="7935" width="29.7109375" style="3" customWidth="1"/>
    <col min="7936" max="7936" width="20.7109375" style="3" customWidth="1"/>
    <col min="7937" max="7938" width="0" style="3" hidden="1" customWidth="1"/>
    <col min="7939" max="8189" width="9.140625" style="3"/>
    <col min="8190" max="8190" width="67" style="3" customWidth="1"/>
    <col min="8191" max="8191" width="29.7109375" style="3" customWidth="1"/>
    <col min="8192" max="8192" width="20.7109375" style="3" customWidth="1"/>
    <col min="8193" max="8194" width="0" style="3" hidden="1" customWidth="1"/>
    <col min="8195" max="8445" width="9.140625" style="3"/>
    <col min="8446" max="8446" width="67" style="3" customWidth="1"/>
    <col min="8447" max="8447" width="29.7109375" style="3" customWidth="1"/>
    <col min="8448" max="8448" width="20.7109375" style="3" customWidth="1"/>
    <col min="8449" max="8450" width="0" style="3" hidden="1" customWidth="1"/>
    <col min="8451" max="8701" width="9.140625" style="3"/>
    <col min="8702" max="8702" width="67" style="3" customWidth="1"/>
    <col min="8703" max="8703" width="29.7109375" style="3" customWidth="1"/>
    <col min="8704" max="8704" width="20.7109375" style="3" customWidth="1"/>
    <col min="8705" max="8706" width="0" style="3" hidden="1" customWidth="1"/>
    <col min="8707" max="8957" width="9.140625" style="3"/>
    <col min="8958" max="8958" width="67" style="3" customWidth="1"/>
    <col min="8959" max="8959" width="29.7109375" style="3" customWidth="1"/>
    <col min="8960" max="8960" width="20.7109375" style="3" customWidth="1"/>
    <col min="8961" max="8962" width="0" style="3" hidden="1" customWidth="1"/>
    <col min="8963" max="9213" width="9.140625" style="3"/>
    <col min="9214" max="9214" width="67" style="3" customWidth="1"/>
    <col min="9215" max="9215" width="29.7109375" style="3" customWidth="1"/>
    <col min="9216" max="9216" width="20.7109375" style="3" customWidth="1"/>
    <col min="9217" max="9218" width="0" style="3" hidden="1" customWidth="1"/>
    <col min="9219" max="9469" width="9.140625" style="3"/>
    <col min="9470" max="9470" width="67" style="3" customWidth="1"/>
    <col min="9471" max="9471" width="29.7109375" style="3" customWidth="1"/>
    <col min="9472" max="9472" width="20.7109375" style="3" customWidth="1"/>
    <col min="9473" max="9474" width="0" style="3" hidden="1" customWidth="1"/>
    <col min="9475" max="9725" width="9.140625" style="3"/>
    <col min="9726" max="9726" width="67" style="3" customWidth="1"/>
    <col min="9727" max="9727" width="29.7109375" style="3" customWidth="1"/>
    <col min="9728" max="9728" width="20.7109375" style="3" customWidth="1"/>
    <col min="9729" max="9730" width="0" style="3" hidden="1" customWidth="1"/>
    <col min="9731" max="9981" width="9.140625" style="3"/>
    <col min="9982" max="9982" width="67" style="3" customWidth="1"/>
    <col min="9983" max="9983" width="29.7109375" style="3" customWidth="1"/>
    <col min="9984" max="9984" width="20.7109375" style="3" customWidth="1"/>
    <col min="9985" max="9986" width="0" style="3" hidden="1" customWidth="1"/>
    <col min="9987" max="10237" width="9.140625" style="3"/>
    <col min="10238" max="10238" width="67" style="3" customWidth="1"/>
    <col min="10239" max="10239" width="29.7109375" style="3" customWidth="1"/>
    <col min="10240" max="10240" width="20.7109375" style="3" customWidth="1"/>
    <col min="10241" max="10242" width="0" style="3" hidden="1" customWidth="1"/>
    <col min="10243" max="10493" width="9.140625" style="3"/>
    <col min="10494" max="10494" width="67" style="3" customWidth="1"/>
    <col min="10495" max="10495" width="29.7109375" style="3" customWidth="1"/>
    <col min="10496" max="10496" width="20.7109375" style="3" customWidth="1"/>
    <col min="10497" max="10498" width="0" style="3" hidden="1" customWidth="1"/>
    <col min="10499" max="10749" width="9.140625" style="3"/>
    <col min="10750" max="10750" width="67" style="3" customWidth="1"/>
    <col min="10751" max="10751" width="29.7109375" style="3" customWidth="1"/>
    <col min="10752" max="10752" width="20.7109375" style="3" customWidth="1"/>
    <col min="10753" max="10754" width="0" style="3" hidden="1" customWidth="1"/>
    <col min="10755" max="11005" width="9.140625" style="3"/>
    <col min="11006" max="11006" width="67" style="3" customWidth="1"/>
    <col min="11007" max="11007" width="29.7109375" style="3" customWidth="1"/>
    <col min="11008" max="11008" width="20.7109375" style="3" customWidth="1"/>
    <col min="11009" max="11010" width="0" style="3" hidden="1" customWidth="1"/>
    <col min="11011" max="11261" width="9.140625" style="3"/>
    <col min="11262" max="11262" width="67" style="3" customWidth="1"/>
    <col min="11263" max="11263" width="29.7109375" style="3" customWidth="1"/>
    <col min="11264" max="11264" width="20.7109375" style="3" customWidth="1"/>
    <col min="11265" max="11266" width="0" style="3" hidden="1" customWidth="1"/>
    <col min="11267" max="11517" width="9.140625" style="3"/>
    <col min="11518" max="11518" width="67" style="3" customWidth="1"/>
    <col min="11519" max="11519" width="29.7109375" style="3" customWidth="1"/>
    <col min="11520" max="11520" width="20.7109375" style="3" customWidth="1"/>
    <col min="11521" max="11522" width="0" style="3" hidden="1" customWidth="1"/>
    <col min="11523" max="11773" width="9.140625" style="3"/>
    <col min="11774" max="11774" width="67" style="3" customWidth="1"/>
    <col min="11775" max="11775" width="29.7109375" style="3" customWidth="1"/>
    <col min="11776" max="11776" width="20.7109375" style="3" customWidth="1"/>
    <col min="11777" max="11778" width="0" style="3" hidden="1" customWidth="1"/>
    <col min="11779" max="12029" width="9.140625" style="3"/>
    <col min="12030" max="12030" width="67" style="3" customWidth="1"/>
    <col min="12031" max="12031" width="29.7109375" style="3" customWidth="1"/>
    <col min="12032" max="12032" width="20.7109375" style="3" customWidth="1"/>
    <col min="12033" max="12034" width="0" style="3" hidden="1" customWidth="1"/>
    <col min="12035" max="12285" width="9.140625" style="3"/>
    <col min="12286" max="12286" width="67" style="3" customWidth="1"/>
    <col min="12287" max="12287" width="29.7109375" style="3" customWidth="1"/>
    <col min="12288" max="12288" width="20.7109375" style="3" customWidth="1"/>
    <col min="12289" max="12290" width="0" style="3" hidden="1" customWidth="1"/>
    <col min="12291" max="12541" width="9.140625" style="3"/>
    <col min="12542" max="12542" width="67" style="3" customWidth="1"/>
    <col min="12543" max="12543" width="29.7109375" style="3" customWidth="1"/>
    <col min="12544" max="12544" width="20.7109375" style="3" customWidth="1"/>
    <col min="12545" max="12546" width="0" style="3" hidden="1" customWidth="1"/>
    <col min="12547" max="12797" width="9.140625" style="3"/>
    <col min="12798" max="12798" width="67" style="3" customWidth="1"/>
    <col min="12799" max="12799" width="29.7109375" style="3" customWidth="1"/>
    <col min="12800" max="12800" width="20.7109375" style="3" customWidth="1"/>
    <col min="12801" max="12802" width="0" style="3" hidden="1" customWidth="1"/>
    <col min="12803" max="13053" width="9.140625" style="3"/>
    <col min="13054" max="13054" width="67" style="3" customWidth="1"/>
    <col min="13055" max="13055" width="29.7109375" style="3" customWidth="1"/>
    <col min="13056" max="13056" width="20.7109375" style="3" customWidth="1"/>
    <col min="13057" max="13058" width="0" style="3" hidden="1" customWidth="1"/>
    <col min="13059" max="13309" width="9.140625" style="3"/>
    <col min="13310" max="13310" width="67" style="3" customWidth="1"/>
    <col min="13311" max="13311" width="29.7109375" style="3" customWidth="1"/>
    <col min="13312" max="13312" width="20.7109375" style="3" customWidth="1"/>
    <col min="13313" max="13314" width="0" style="3" hidden="1" customWidth="1"/>
    <col min="13315" max="13565" width="9.140625" style="3"/>
    <col min="13566" max="13566" width="67" style="3" customWidth="1"/>
    <col min="13567" max="13567" width="29.7109375" style="3" customWidth="1"/>
    <col min="13568" max="13568" width="20.7109375" style="3" customWidth="1"/>
    <col min="13569" max="13570" width="0" style="3" hidden="1" customWidth="1"/>
    <col min="13571" max="13821" width="9.140625" style="3"/>
    <col min="13822" max="13822" width="67" style="3" customWidth="1"/>
    <col min="13823" max="13823" width="29.7109375" style="3" customWidth="1"/>
    <col min="13824" max="13824" width="20.7109375" style="3" customWidth="1"/>
    <col min="13825" max="13826" width="0" style="3" hidden="1" customWidth="1"/>
    <col min="13827" max="14077" width="9.140625" style="3"/>
    <col min="14078" max="14078" width="67" style="3" customWidth="1"/>
    <col min="14079" max="14079" width="29.7109375" style="3" customWidth="1"/>
    <col min="14080" max="14080" width="20.7109375" style="3" customWidth="1"/>
    <col min="14081" max="14082" width="0" style="3" hidden="1" customWidth="1"/>
    <col min="14083" max="14333" width="9.140625" style="3"/>
    <col min="14334" max="14334" width="67" style="3" customWidth="1"/>
    <col min="14335" max="14335" width="29.7109375" style="3" customWidth="1"/>
    <col min="14336" max="14336" width="20.7109375" style="3" customWidth="1"/>
    <col min="14337" max="14338" width="0" style="3" hidden="1" customWidth="1"/>
    <col min="14339" max="14589" width="9.140625" style="3"/>
    <col min="14590" max="14590" width="67" style="3" customWidth="1"/>
    <col min="14591" max="14591" width="29.7109375" style="3" customWidth="1"/>
    <col min="14592" max="14592" width="20.7109375" style="3" customWidth="1"/>
    <col min="14593" max="14594" width="0" style="3" hidden="1" customWidth="1"/>
    <col min="14595" max="14845" width="9.140625" style="3"/>
    <col min="14846" max="14846" width="67" style="3" customWidth="1"/>
    <col min="14847" max="14847" width="29.7109375" style="3" customWidth="1"/>
    <col min="14848" max="14848" width="20.7109375" style="3" customWidth="1"/>
    <col min="14849" max="14850" width="0" style="3" hidden="1" customWidth="1"/>
    <col min="14851" max="15101" width="9.140625" style="3"/>
    <col min="15102" max="15102" width="67" style="3" customWidth="1"/>
    <col min="15103" max="15103" width="29.7109375" style="3" customWidth="1"/>
    <col min="15104" max="15104" width="20.7109375" style="3" customWidth="1"/>
    <col min="15105" max="15106" width="0" style="3" hidden="1" customWidth="1"/>
    <col min="15107" max="15357" width="9.140625" style="3"/>
    <col min="15358" max="15358" width="67" style="3" customWidth="1"/>
    <col min="15359" max="15359" width="29.7109375" style="3" customWidth="1"/>
    <col min="15360" max="15360" width="20.7109375" style="3" customWidth="1"/>
    <col min="15361" max="15362" width="0" style="3" hidden="1" customWidth="1"/>
    <col min="15363" max="15613" width="9.140625" style="3"/>
    <col min="15614" max="15614" width="67" style="3" customWidth="1"/>
    <col min="15615" max="15615" width="29.7109375" style="3" customWidth="1"/>
    <col min="15616" max="15616" width="20.7109375" style="3" customWidth="1"/>
    <col min="15617" max="15618" width="0" style="3" hidden="1" customWidth="1"/>
    <col min="15619" max="15869" width="9.140625" style="3"/>
    <col min="15870" max="15870" width="67" style="3" customWidth="1"/>
    <col min="15871" max="15871" width="29.7109375" style="3" customWidth="1"/>
    <col min="15872" max="15872" width="20.7109375" style="3" customWidth="1"/>
    <col min="15873" max="15874" width="0" style="3" hidden="1" customWidth="1"/>
    <col min="15875" max="16125" width="9.140625" style="3"/>
    <col min="16126" max="16126" width="67" style="3" customWidth="1"/>
    <col min="16127" max="16127" width="29.7109375" style="3" customWidth="1"/>
    <col min="16128" max="16128" width="20.7109375" style="3" customWidth="1"/>
    <col min="16129" max="16130" width="0" style="3" hidden="1" customWidth="1"/>
    <col min="16131" max="16384" width="9.140625" style="3"/>
  </cols>
  <sheetData>
    <row r="1" spans="1:17" s="1" customFormat="1" ht="15.75" x14ac:dyDescent="0.25">
      <c r="C1" s="37" t="s">
        <v>122</v>
      </c>
      <c r="E1" s="2"/>
      <c r="G1" s="2"/>
      <c r="I1" s="2"/>
      <c r="K1" s="2"/>
      <c r="M1" s="2"/>
      <c r="O1" s="2"/>
    </row>
    <row r="2" spans="1:17" s="1" customFormat="1" ht="15.75" x14ac:dyDescent="0.25">
      <c r="C2" s="37" t="s">
        <v>0</v>
      </c>
      <c r="E2" s="2"/>
      <c r="G2" s="2"/>
      <c r="I2" s="2"/>
      <c r="K2" s="2"/>
      <c r="M2" s="2"/>
      <c r="O2" s="2"/>
    </row>
    <row r="3" spans="1:17" x14ac:dyDescent="0.25">
      <c r="C3" s="32" t="s">
        <v>1</v>
      </c>
    </row>
    <row r="4" spans="1:17" s="1" customFormat="1" ht="15.75" x14ac:dyDescent="0.25">
      <c r="C4" s="37" t="s">
        <v>124</v>
      </c>
      <c r="E4" s="2"/>
      <c r="G4" s="2"/>
      <c r="I4" s="2"/>
      <c r="K4" s="2"/>
      <c r="M4" s="2"/>
      <c r="O4" s="2"/>
    </row>
    <row r="6" spans="1:17" x14ac:dyDescent="0.25">
      <c r="A6" s="41" t="s">
        <v>123</v>
      </c>
      <c r="B6" s="41"/>
      <c r="C6" s="41"/>
    </row>
    <row r="7" spans="1:17" ht="26.25" customHeight="1" x14ac:dyDescent="0.25">
      <c r="A7" s="42"/>
      <c r="B7" s="42"/>
      <c r="C7" s="42"/>
    </row>
    <row r="8" spans="1:17" x14ac:dyDescent="0.25">
      <c r="A8" s="43" t="s">
        <v>2</v>
      </c>
      <c r="B8" s="44" t="s">
        <v>3</v>
      </c>
      <c r="C8" s="38" t="s">
        <v>110</v>
      </c>
      <c r="D8" s="39" t="s">
        <v>4</v>
      </c>
      <c r="E8" s="38"/>
      <c r="F8" s="39" t="s">
        <v>5</v>
      </c>
      <c r="G8" s="38"/>
      <c r="H8" s="39" t="s">
        <v>6</v>
      </c>
      <c r="I8" s="38"/>
      <c r="J8" s="39" t="s">
        <v>7</v>
      </c>
      <c r="K8" s="38"/>
      <c r="L8" s="39" t="s">
        <v>8</v>
      </c>
      <c r="M8" s="38"/>
      <c r="N8" s="39" t="s">
        <v>9</v>
      </c>
      <c r="O8" s="38" t="s">
        <v>10</v>
      </c>
      <c r="P8" s="38" t="s">
        <v>11</v>
      </c>
      <c r="Q8" s="38" t="s">
        <v>12</v>
      </c>
    </row>
    <row r="9" spans="1:17" x14ac:dyDescent="0.25">
      <c r="A9" s="43"/>
      <c r="B9" s="44"/>
      <c r="C9" s="38"/>
      <c r="D9" s="40"/>
      <c r="E9" s="38"/>
      <c r="F9" s="40"/>
      <c r="G9" s="38"/>
      <c r="H9" s="40"/>
      <c r="I9" s="38"/>
      <c r="J9" s="40"/>
      <c r="K9" s="38"/>
      <c r="L9" s="40"/>
      <c r="M9" s="38"/>
      <c r="N9" s="40"/>
      <c r="O9" s="38"/>
      <c r="P9" s="38"/>
      <c r="Q9" s="38"/>
    </row>
    <row r="10" spans="1:17" s="8" customFormat="1" x14ac:dyDescent="0.25">
      <c r="A10" s="4">
        <v>1</v>
      </c>
      <c r="B10" s="5">
        <v>2</v>
      </c>
      <c r="C10" s="6" t="s">
        <v>13</v>
      </c>
      <c r="D10" s="7"/>
      <c r="E10" s="6" t="s">
        <v>13</v>
      </c>
      <c r="F10" s="7"/>
      <c r="G10" s="6" t="s">
        <v>13</v>
      </c>
      <c r="H10" s="7"/>
      <c r="I10" s="6" t="s">
        <v>13</v>
      </c>
      <c r="J10" s="7"/>
      <c r="K10" s="6" t="s">
        <v>13</v>
      </c>
      <c r="L10" s="7">
        <v>4</v>
      </c>
      <c r="M10" s="6" t="s">
        <v>14</v>
      </c>
      <c r="N10" s="7">
        <v>4</v>
      </c>
      <c r="O10" s="6" t="s">
        <v>14</v>
      </c>
      <c r="P10" s="6" t="s">
        <v>13</v>
      </c>
      <c r="Q10" s="6" t="s">
        <v>13</v>
      </c>
    </row>
    <row r="11" spans="1:17" ht="28.5" x14ac:dyDescent="0.25">
      <c r="A11" s="9" t="s">
        <v>15</v>
      </c>
      <c r="B11" s="10" t="s">
        <v>16</v>
      </c>
      <c r="C11" s="33">
        <f>SUM(C12+C17+C22)</f>
        <v>125045.9</v>
      </c>
      <c r="D11" s="11">
        <f t="shared" ref="D11" si="0">SUM(D12+D17+D22)</f>
        <v>0</v>
      </c>
      <c r="E11" s="12">
        <f t="shared" ref="E11:E63" si="1">SUM(C11+D11)</f>
        <v>125045.9</v>
      </c>
      <c r="F11" s="11">
        <f t="shared" ref="F11" si="2">SUM(F12+F17+F22)</f>
        <v>0</v>
      </c>
      <c r="G11" s="12">
        <f>SUM(E11:F11)</f>
        <v>125045.9</v>
      </c>
      <c r="H11" s="11">
        <f t="shared" ref="H11:J11" si="3">SUM(H12+H17+H22)</f>
        <v>0</v>
      </c>
      <c r="I11" s="12">
        <f>SUM(G11:H11)</f>
        <v>125045.9</v>
      </c>
      <c r="J11" s="11">
        <f t="shared" si="3"/>
        <v>0</v>
      </c>
      <c r="K11" s="12">
        <f>SUM(I11:J11)</f>
        <v>125045.9</v>
      </c>
      <c r="L11" s="11">
        <f t="shared" ref="L11:N11" si="4">SUM(L12+L17+L22)</f>
        <v>0</v>
      </c>
      <c r="M11" s="12">
        <f>SUM(K11:L11)</f>
        <v>125045.9</v>
      </c>
      <c r="N11" s="11">
        <f t="shared" si="4"/>
        <v>0</v>
      </c>
      <c r="O11" s="12">
        <f>SUM(M11:N11)</f>
        <v>125045.9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17</v>
      </c>
      <c r="B12" s="10" t="s">
        <v>18</v>
      </c>
      <c r="C12" s="33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19</v>
      </c>
      <c r="B13" s="14" t="s">
        <v>20</v>
      </c>
      <c r="C13" s="14" t="s">
        <v>21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21</v>
      </c>
      <c r="Q13" s="15" t="s">
        <v>21</v>
      </c>
    </row>
    <row r="14" spans="1:17" ht="45" x14ac:dyDescent="0.25">
      <c r="A14" s="13" t="s">
        <v>22</v>
      </c>
      <c r="B14" s="14" t="s">
        <v>23</v>
      </c>
      <c r="C14" s="34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24</v>
      </c>
      <c r="B15" s="14" t="s">
        <v>25</v>
      </c>
      <c r="C15" s="34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26</v>
      </c>
      <c r="B16" s="14" t="s">
        <v>27</v>
      </c>
      <c r="C16" s="34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28</v>
      </c>
      <c r="B17" s="10" t="s">
        <v>29</v>
      </c>
      <c r="C17" s="35">
        <f>SUM(C18+C20)</f>
        <v>175045.9</v>
      </c>
      <c r="D17" s="11">
        <f t="shared" ref="D17" si="18">SUM(D18+D20)</f>
        <v>0</v>
      </c>
      <c r="E17" s="12">
        <f t="shared" si="1"/>
        <v>175045.9</v>
      </c>
      <c r="F17" s="11">
        <f t="shared" ref="F17" si="19">SUM(F18+F20)</f>
        <v>0</v>
      </c>
      <c r="G17" s="12">
        <f t="shared" si="7"/>
        <v>175045.9</v>
      </c>
      <c r="H17" s="11">
        <f t="shared" ref="H17:J17" si="20">SUM(H18+H20)</f>
        <v>0</v>
      </c>
      <c r="I17" s="12">
        <f t="shared" si="9"/>
        <v>175045.9</v>
      </c>
      <c r="J17" s="11">
        <f t="shared" si="20"/>
        <v>0</v>
      </c>
      <c r="K17" s="12">
        <f t="shared" si="10"/>
        <v>175045.9</v>
      </c>
      <c r="L17" s="11">
        <f t="shared" ref="L17:N17" si="21">SUM(L18+L20)</f>
        <v>0</v>
      </c>
      <c r="M17" s="12">
        <f t="shared" si="12"/>
        <v>175045.9</v>
      </c>
      <c r="N17" s="11">
        <f t="shared" si="21"/>
        <v>0</v>
      </c>
      <c r="O17" s="12">
        <f t="shared" si="13"/>
        <v>175045.9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30</v>
      </c>
      <c r="B18" s="14" t="s">
        <v>31</v>
      </c>
      <c r="C18" s="36">
        <f>SUM(C19)</f>
        <v>175045.9</v>
      </c>
      <c r="D18" s="18">
        <f t="shared" ref="D18:N18" si="22">SUM(D19)</f>
        <v>0</v>
      </c>
      <c r="E18" s="12">
        <f t="shared" si="1"/>
        <v>175045.9</v>
      </c>
      <c r="F18" s="18">
        <f t="shared" si="22"/>
        <v>0</v>
      </c>
      <c r="G18" s="12">
        <f t="shared" si="7"/>
        <v>175045.9</v>
      </c>
      <c r="H18" s="18">
        <f t="shared" si="22"/>
        <v>0</v>
      </c>
      <c r="I18" s="12">
        <f t="shared" si="9"/>
        <v>175045.9</v>
      </c>
      <c r="J18" s="18">
        <f t="shared" si="22"/>
        <v>0</v>
      </c>
      <c r="K18" s="12">
        <f t="shared" si="10"/>
        <v>175045.9</v>
      </c>
      <c r="L18" s="18">
        <f t="shared" si="22"/>
        <v>0</v>
      </c>
      <c r="M18" s="12">
        <f t="shared" si="12"/>
        <v>175045.9</v>
      </c>
      <c r="N18" s="18">
        <f t="shared" si="22"/>
        <v>0</v>
      </c>
      <c r="O18" s="12">
        <f t="shared" si="13"/>
        <v>175045.9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32</v>
      </c>
      <c r="B19" s="14" t="s">
        <v>120</v>
      </c>
      <c r="C19" s="36">
        <f>125045.9+50000</f>
        <v>175045.9</v>
      </c>
      <c r="D19" s="16"/>
      <c r="E19" s="12">
        <f t="shared" si="1"/>
        <v>175045.9</v>
      </c>
      <c r="F19" s="16"/>
      <c r="G19" s="12">
        <f t="shared" si="7"/>
        <v>175045.9</v>
      </c>
      <c r="H19" s="19"/>
      <c r="I19" s="12">
        <f t="shared" si="9"/>
        <v>175045.9</v>
      </c>
      <c r="J19" s="19"/>
      <c r="K19" s="12">
        <f t="shared" si="10"/>
        <v>175045.9</v>
      </c>
      <c r="L19" s="17"/>
      <c r="M19" s="12">
        <f t="shared" si="12"/>
        <v>175045.9</v>
      </c>
      <c r="N19" s="17"/>
      <c r="O19" s="12">
        <f t="shared" si="13"/>
        <v>175045.9</v>
      </c>
      <c r="P19" s="18">
        <v>198205.1</v>
      </c>
      <c r="Q19" s="18">
        <v>174438</v>
      </c>
    </row>
    <row r="20" spans="1:17" ht="30" x14ac:dyDescent="0.25">
      <c r="A20" s="13" t="s">
        <v>33</v>
      </c>
      <c r="B20" s="14" t="s">
        <v>34</v>
      </c>
      <c r="C20" s="36">
        <f>SUM(C21)</f>
        <v>0</v>
      </c>
      <c r="D20" s="18">
        <f t="shared" ref="D20:N20" si="23">SUM(D21)</f>
        <v>0</v>
      </c>
      <c r="E20" s="12">
        <f t="shared" si="1"/>
        <v>0</v>
      </c>
      <c r="F20" s="18">
        <f t="shared" si="23"/>
        <v>0</v>
      </c>
      <c r="G20" s="12">
        <f t="shared" si="7"/>
        <v>0</v>
      </c>
      <c r="H20" s="18">
        <f t="shared" si="23"/>
        <v>0</v>
      </c>
      <c r="I20" s="12">
        <f t="shared" si="9"/>
        <v>0</v>
      </c>
      <c r="J20" s="18">
        <f t="shared" si="23"/>
        <v>0</v>
      </c>
      <c r="K20" s="12">
        <f t="shared" si="10"/>
        <v>0</v>
      </c>
      <c r="L20" s="18">
        <f t="shared" si="23"/>
        <v>0</v>
      </c>
      <c r="M20" s="12">
        <f t="shared" si="12"/>
        <v>0</v>
      </c>
      <c r="N20" s="18">
        <f t="shared" si="23"/>
        <v>0</v>
      </c>
      <c r="O20" s="12">
        <f t="shared" si="13"/>
        <v>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35</v>
      </c>
      <c r="B21" s="14" t="s">
        <v>121</v>
      </c>
      <c r="C21" s="36">
        <f>-70000+70000</f>
        <v>0</v>
      </c>
      <c r="D21" s="16"/>
      <c r="E21" s="12">
        <f t="shared" si="1"/>
        <v>0</v>
      </c>
      <c r="F21" s="16"/>
      <c r="G21" s="12">
        <f t="shared" si="7"/>
        <v>0</v>
      </c>
      <c r="H21" s="19"/>
      <c r="I21" s="12">
        <f t="shared" si="9"/>
        <v>0</v>
      </c>
      <c r="J21" s="19"/>
      <c r="K21" s="12">
        <f t="shared" si="10"/>
        <v>0</v>
      </c>
      <c r="L21" s="17"/>
      <c r="M21" s="12">
        <f t="shared" si="12"/>
        <v>0</v>
      </c>
      <c r="N21" s="17"/>
      <c r="O21" s="12">
        <f t="shared" si="13"/>
        <v>0</v>
      </c>
      <c r="P21" s="18">
        <v>-97965</v>
      </c>
      <c r="Q21" s="18">
        <v>-100240.1</v>
      </c>
    </row>
    <row r="22" spans="1:17" s="23" customFormat="1" ht="28.5" x14ac:dyDescent="0.25">
      <c r="A22" s="20" t="s">
        <v>36</v>
      </c>
      <c r="B22" s="21" t="s">
        <v>37</v>
      </c>
      <c r="C22" s="35">
        <f>C23+C25</f>
        <v>-50000</v>
      </c>
      <c r="D22" s="22">
        <f t="shared" ref="D22" si="24">D23+D25</f>
        <v>0</v>
      </c>
      <c r="E22" s="12">
        <f t="shared" si="1"/>
        <v>-50000</v>
      </c>
      <c r="F22" s="22">
        <f t="shared" ref="F22" si="25">F23+F25</f>
        <v>0</v>
      </c>
      <c r="G22" s="12">
        <f t="shared" si="7"/>
        <v>-50000</v>
      </c>
      <c r="H22" s="22">
        <f t="shared" ref="H22:J22" si="26">H23+H25</f>
        <v>0</v>
      </c>
      <c r="I22" s="12">
        <f t="shared" si="9"/>
        <v>-50000</v>
      </c>
      <c r="J22" s="22">
        <f t="shared" si="26"/>
        <v>0</v>
      </c>
      <c r="K22" s="12">
        <f t="shared" si="10"/>
        <v>-50000</v>
      </c>
      <c r="L22" s="22">
        <f t="shared" ref="L22:N22" si="27">L23+L25</f>
        <v>0</v>
      </c>
      <c r="M22" s="12">
        <f t="shared" si="12"/>
        <v>-50000</v>
      </c>
      <c r="N22" s="22">
        <f t="shared" si="27"/>
        <v>0</v>
      </c>
      <c r="O22" s="12">
        <f t="shared" si="13"/>
        <v>-50000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38</v>
      </c>
      <c r="B23" s="25" t="s">
        <v>39</v>
      </c>
      <c r="C23" s="3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40</v>
      </c>
      <c r="B24" s="25" t="s">
        <v>118</v>
      </c>
      <c r="C24" s="36">
        <v>0</v>
      </c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41</v>
      </c>
      <c r="B25" s="25" t="s">
        <v>42</v>
      </c>
      <c r="C25" s="36">
        <f>SUM(C26)</f>
        <v>-50000</v>
      </c>
      <c r="D25" s="26">
        <f t="shared" ref="D25:N25" si="29">SUM(D26)</f>
        <v>0</v>
      </c>
      <c r="E25" s="12">
        <f t="shared" si="1"/>
        <v>-50000</v>
      </c>
      <c r="F25" s="26">
        <f t="shared" si="29"/>
        <v>0</v>
      </c>
      <c r="G25" s="12">
        <f t="shared" si="7"/>
        <v>-50000</v>
      </c>
      <c r="H25" s="26">
        <f t="shared" si="29"/>
        <v>0</v>
      </c>
      <c r="I25" s="12">
        <f t="shared" si="9"/>
        <v>-50000</v>
      </c>
      <c r="J25" s="26">
        <f t="shared" si="29"/>
        <v>0</v>
      </c>
      <c r="K25" s="12">
        <f t="shared" si="10"/>
        <v>-50000</v>
      </c>
      <c r="L25" s="26">
        <f t="shared" si="29"/>
        <v>0</v>
      </c>
      <c r="M25" s="12">
        <f t="shared" si="12"/>
        <v>-50000</v>
      </c>
      <c r="N25" s="26">
        <f t="shared" si="29"/>
        <v>0</v>
      </c>
      <c r="O25" s="12">
        <f t="shared" si="13"/>
        <v>-50000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43</v>
      </c>
      <c r="B26" s="25" t="s">
        <v>119</v>
      </c>
      <c r="C26" s="36">
        <v>-50000</v>
      </c>
      <c r="D26" s="29"/>
      <c r="E26" s="12">
        <f t="shared" si="1"/>
        <v>-50000</v>
      </c>
      <c r="F26" s="29"/>
      <c r="G26" s="12">
        <f t="shared" si="7"/>
        <v>-50000</v>
      </c>
      <c r="H26" s="29"/>
      <c r="I26" s="12">
        <f t="shared" si="9"/>
        <v>-50000</v>
      </c>
      <c r="J26" s="29"/>
      <c r="K26" s="12">
        <f t="shared" si="10"/>
        <v>-50000</v>
      </c>
      <c r="L26" s="28"/>
      <c r="M26" s="12">
        <f t="shared" si="12"/>
        <v>-50000</v>
      </c>
      <c r="N26" s="28"/>
      <c r="O26" s="12">
        <f t="shared" si="13"/>
        <v>-50000</v>
      </c>
      <c r="P26" s="26"/>
      <c r="Q26" s="26"/>
    </row>
    <row r="27" spans="1:17" s="23" customFormat="1" ht="28.5" hidden="1" x14ac:dyDescent="0.25">
      <c r="A27" s="20" t="s">
        <v>44</v>
      </c>
      <c r="B27" s="21" t="s">
        <v>45</v>
      </c>
      <c r="C27" s="35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46</v>
      </c>
      <c r="B28" s="25" t="s">
        <v>47</v>
      </c>
      <c r="C28" s="3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48</v>
      </c>
      <c r="B29" s="25" t="s">
        <v>49</v>
      </c>
      <c r="C29" s="3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50</v>
      </c>
      <c r="B30" s="25" t="s">
        <v>51</v>
      </c>
      <c r="C30" s="3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52</v>
      </c>
      <c r="B31" s="25" t="s">
        <v>53</v>
      </c>
      <c r="C31" s="3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54</v>
      </c>
      <c r="B32" s="25" t="s">
        <v>55</v>
      </c>
      <c r="C32" s="3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56</v>
      </c>
      <c r="B33" s="25" t="s">
        <v>57</v>
      </c>
      <c r="C33" s="3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58</v>
      </c>
      <c r="B34" s="25" t="s">
        <v>59</v>
      </c>
      <c r="C34" s="3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60</v>
      </c>
      <c r="B35" s="25" t="s">
        <v>61</v>
      </c>
      <c r="C35" s="3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62</v>
      </c>
      <c r="B36" s="25" t="s">
        <v>63</v>
      </c>
      <c r="C36" s="3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64</v>
      </c>
      <c r="B37" s="25" t="s">
        <v>65</v>
      </c>
      <c r="C37" s="3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66</v>
      </c>
      <c r="B38" s="25" t="s">
        <v>67</v>
      </c>
      <c r="C38" s="3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68</v>
      </c>
      <c r="B39" s="25" t="s">
        <v>69</v>
      </c>
      <c r="C39" s="3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70</v>
      </c>
      <c r="B40" s="25" t="s">
        <v>71</v>
      </c>
      <c r="C40" s="3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72</v>
      </c>
      <c r="B41" s="25" t="s">
        <v>73</v>
      </c>
      <c r="C41" s="3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74</v>
      </c>
      <c r="B42" s="25" t="s">
        <v>75</v>
      </c>
      <c r="C42" s="3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76</v>
      </c>
      <c r="B43" s="25" t="s">
        <v>77</v>
      </c>
      <c r="C43" s="3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78</v>
      </c>
      <c r="B44" s="25" t="s">
        <v>79</v>
      </c>
      <c r="C44" s="3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80</v>
      </c>
      <c r="B45" s="25" t="s">
        <v>81</v>
      </c>
      <c r="C45" s="3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82</v>
      </c>
      <c r="B46" s="21" t="s">
        <v>83</v>
      </c>
      <c r="C46" s="35">
        <f>SUM(C47+C54)</f>
        <v>-9.3132257461547852E-10</v>
      </c>
      <c r="D46" s="22">
        <f t="shared" ref="D46" si="30">SUM(D47+D54)</f>
        <v>0</v>
      </c>
      <c r="E46" s="12">
        <f t="shared" si="1"/>
        <v>-9.3132257461547852E-10</v>
      </c>
      <c r="F46" s="22">
        <f t="shared" ref="F46" si="31">SUM(F47+F54)</f>
        <v>0</v>
      </c>
      <c r="G46" s="12">
        <f t="shared" si="7"/>
        <v>-9.3132257461547852E-10</v>
      </c>
      <c r="H46" s="22">
        <f t="shared" ref="H46:J46" si="32">SUM(H47+H54)</f>
        <v>0</v>
      </c>
      <c r="I46" s="12">
        <f t="shared" si="9"/>
        <v>-9.3132257461547852E-10</v>
      </c>
      <c r="J46" s="22">
        <f t="shared" si="32"/>
        <v>0</v>
      </c>
      <c r="K46" s="12">
        <f t="shared" si="10"/>
        <v>-9.3132257461547852E-10</v>
      </c>
      <c r="L46" s="22">
        <f t="shared" ref="L46:N46" si="33">SUM(L47+L54)</f>
        <v>0</v>
      </c>
      <c r="M46" s="12">
        <f t="shared" si="12"/>
        <v>-9.3132257461547852E-10</v>
      </c>
      <c r="N46" s="22">
        <f t="shared" si="33"/>
        <v>0</v>
      </c>
      <c r="O46" s="12">
        <f t="shared" si="13"/>
        <v>-9.3132257461547852E-10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84</v>
      </c>
      <c r="B47" s="25" t="s">
        <v>85</v>
      </c>
      <c r="C47" s="36">
        <f>C51+C48</f>
        <v>-4769917.6000000006</v>
      </c>
      <c r="D47" s="26">
        <f t="shared" ref="D47" si="34">D51+D48</f>
        <v>0</v>
      </c>
      <c r="E47" s="12">
        <f t="shared" si="1"/>
        <v>-4769917.6000000006</v>
      </c>
      <c r="F47" s="26">
        <f t="shared" ref="F47" si="35">F51+F48</f>
        <v>0</v>
      </c>
      <c r="G47" s="12">
        <f t="shared" si="7"/>
        <v>-4769917.6000000006</v>
      </c>
      <c r="H47" s="26">
        <f t="shared" ref="H47:J47" si="36">H51+H48</f>
        <v>0</v>
      </c>
      <c r="I47" s="12">
        <f t="shared" si="9"/>
        <v>-4769917.6000000006</v>
      </c>
      <c r="J47" s="26">
        <f t="shared" si="36"/>
        <v>0</v>
      </c>
      <c r="K47" s="12">
        <f t="shared" si="10"/>
        <v>-4769917.6000000006</v>
      </c>
      <c r="L47" s="26">
        <f t="shared" ref="L47:N47" si="37">L51+L48</f>
        <v>0</v>
      </c>
      <c r="M47" s="12">
        <f t="shared" si="12"/>
        <v>-4769917.6000000006</v>
      </c>
      <c r="N47" s="26">
        <f t="shared" si="37"/>
        <v>0</v>
      </c>
      <c r="O47" s="12">
        <f t="shared" si="13"/>
        <v>-4769917.6000000006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86</v>
      </c>
      <c r="B48" s="25" t="s">
        <v>87</v>
      </c>
      <c r="C48" s="36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88</v>
      </c>
      <c r="B49" s="25" t="s">
        <v>89</v>
      </c>
      <c r="C49" s="36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90</v>
      </c>
      <c r="B50" s="25" t="s">
        <v>91</v>
      </c>
      <c r="C50" s="36"/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92</v>
      </c>
      <c r="B51" s="25" t="s">
        <v>111</v>
      </c>
      <c r="C51" s="36">
        <f>C52</f>
        <v>-4769917.6000000006</v>
      </c>
      <c r="D51" s="30">
        <f t="shared" ref="D51:N52" si="39">D52</f>
        <v>0</v>
      </c>
      <c r="E51" s="12">
        <f t="shared" si="1"/>
        <v>-4769917.6000000006</v>
      </c>
      <c r="F51" s="30">
        <f t="shared" si="39"/>
        <v>0</v>
      </c>
      <c r="G51" s="12">
        <f t="shared" si="7"/>
        <v>-4769917.6000000006</v>
      </c>
      <c r="H51" s="30">
        <f t="shared" si="39"/>
        <v>0</v>
      </c>
      <c r="I51" s="12">
        <f t="shared" si="9"/>
        <v>-4769917.6000000006</v>
      </c>
      <c r="J51" s="30">
        <f t="shared" si="39"/>
        <v>0</v>
      </c>
      <c r="K51" s="12">
        <f t="shared" si="10"/>
        <v>-4769917.6000000006</v>
      </c>
      <c r="L51" s="26">
        <f t="shared" si="39"/>
        <v>0</v>
      </c>
      <c r="M51" s="12">
        <f t="shared" si="12"/>
        <v>-4769917.6000000006</v>
      </c>
      <c r="N51" s="26">
        <f t="shared" si="39"/>
        <v>0</v>
      </c>
      <c r="O51" s="12">
        <f t="shared" si="13"/>
        <v>-4769917.6000000006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93</v>
      </c>
      <c r="B52" s="25" t="s">
        <v>112</v>
      </c>
      <c r="C52" s="36">
        <f>C53</f>
        <v>-4769917.6000000006</v>
      </c>
      <c r="D52" s="30">
        <f t="shared" si="39"/>
        <v>0</v>
      </c>
      <c r="E52" s="12">
        <f t="shared" si="1"/>
        <v>-4769917.6000000006</v>
      </c>
      <c r="F52" s="30">
        <f t="shared" si="39"/>
        <v>0</v>
      </c>
      <c r="G52" s="12">
        <f t="shared" si="7"/>
        <v>-4769917.6000000006</v>
      </c>
      <c r="H52" s="30">
        <f t="shared" si="39"/>
        <v>0</v>
      </c>
      <c r="I52" s="12">
        <f t="shared" si="9"/>
        <v>-4769917.6000000006</v>
      </c>
      <c r="J52" s="30">
        <f t="shared" si="39"/>
        <v>0</v>
      </c>
      <c r="K52" s="12">
        <f t="shared" si="10"/>
        <v>-4769917.6000000006</v>
      </c>
      <c r="L52" s="26">
        <f t="shared" si="39"/>
        <v>0</v>
      </c>
      <c r="M52" s="12">
        <f t="shared" si="12"/>
        <v>-4769917.6000000006</v>
      </c>
      <c r="N52" s="26">
        <f t="shared" si="39"/>
        <v>0</v>
      </c>
      <c r="O52" s="12">
        <f t="shared" si="13"/>
        <v>-4769917.6000000006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94</v>
      </c>
      <c r="B53" s="25" t="s">
        <v>113</v>
      </c>
      <c r="C53" s="36">
        <f>-4594871.7-125045.9-50000</f>
        <v>-4769917.6000000006</v>
      </c>
      <c r="D53" s="27"/>
      <c r="E53" s="12">
        <f t="shared" si="1"/>
        <v>-4769917.6000000006</v>
      </c>
      <c r="F53" s="27"/>
      <c r="G53" s="12">
        <f t="shared" si="7"/>
        <v>-4769917.6000000006</v>
      </c>
      <c r="H53" s="27"/>
      <c r="I53" s="12">
        <f t="shared" si="9"/>
        <v>-4769917.6000000006</v>
      </c>
      <c r="J53" s="27"/>
      <c r="K53" s="12">
        <f t="shared" si="10"/>
        <v>-4769917.6000000006</v>
      </c>
      <c r="L53" s="28"/>
      <c r="M53" s="12">
        <f t="shared" si="12"/>
        <v>-4769917.6000000006</v>
      </c>
      <c r="N53" s="28"/>
      <c r="O53" s="12">
        <f t="shared" si="13"/>
        <v>-4769917.6000000006</v>
      </c>
      <c r="P53" s="26">
        <v>-3442726.5</v>
      </c>
      <c r="Q53" s="26">
        <v>-3322774.2</v>
      </c>
    </row>
    <row r="54" spans="1:17" s="23" customFormat="1" x14ac:dyDescent="0.25">
      <c r="A54" s="24" t="s">
        <v>95</v>
      </c>
      <c r="B54" s="25" t="s">
        <v>96</v>
      </c>
      <c r="C54" s="36">
        <f>C55+C58</f>
        <v>4769917.5999999996</v>
      </c>
      <c r="D54" s="30">
        <f>SUM(D555+D58)</f>
        <v>0</v>
      </c>
      <c r="E54" s="12">
        <f t="shared" si="1"/>
        <v>4769917.5999999996</v>
      </c>
      <c r="F54" s="30">
        <f>SUM(F555+F58)</f>
        <v>0</v>
      </c>
      <c r="G54" s="12">
        <f t="shared" si="7"/>
        <v>4769917.5999999996</v>
      </c>
      <c r="H54" s="30">
        <f>SUM(H555+H58)</f>
        <v>0</v>
      </c>
      <c r="I54" s="12">
        <f t="shared" si="9"/>
        <v>4769917.5999999996</v>
      </c>
      <c r="J54" s="30">
        <f>SUM(J555+J58)</f>
        <v>0</v>
      </c>
      <c r="K54" s="12">
        <f t="shared" si="10"/>
        <v>4769917.5999999996</v>
      </c>
      <c r="L54" s="26">
        <f>SUM(L555+L58)</f>
        <v>0</v>
      </c>
      <c r="M54" s="12">
        <f t="shared" si="12"/>
        <v>4769917.5999999996</v>
      </c>
      <c r="N54" s="26">
        <f>SUM(N555+N58)</f>
        <v>0</v>
      </c>
      <c r="O54" s="12">
        <f t="shared" si="13"/>
        <v>4769917.5999999996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97</v>
      </c>
      <c r="B55" s="25" t="s">
        <v>98</v>
      </c>
      <c r="C55" s="3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99</v>
      </c>
      <c r="B56" s="25" t="s">
        <v>100</v>
      </c>
      <c r="C56" s="3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101</v>
      </c>
      <c r="B57" s="25" t="s">
        <v>102</v>
      </c>
      <c r="C57" s="3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103</v>
      </c>
      <c r="B58" s="25" t="s">
        <v>104</v>
      </c>
      <c r="C58" s="36">
        <f>C59-C61</f>
        <v>4769917.5999999996</v>
      </c>
      <c r="D58" s="26">
        <f t="shared" ref="D58" si="41">D59-D61</f>
        <v>0</v>
      </c>
      <c r="E58" s="12">
        <f t="shared" si="1"/>
        <v>4769917.5999999996</v>
      </c>
      <c r="F58" s="26">
        <f t="shared" ref="F58" si="42">F59-F61</f>
        <v>0</v>
      </c>
      <c r="G58" s="12">
        <f t="shared" si="7"/>
        <v>4769917.5999999996</v>
      </c>
      <c r="H58" s="26">
        <f t="shared" ref="H58:J58" si="43">H59-H61</f>
        <v>0</v>
      </c>
      <c r="I58" s="12">
        <f t="shared" si="9"/>
        <v>4769917.5999999996</v>
      </c>
      <c r="J58" s="26">
        <f t="shared" si="43"/>
        <v>0</v>
      </c>
      <c r="K58" s="12">
        <f t="shared" si="10"/>
        <v>4769917.5999999996</v>
      </c>
      <c r="L58" s="26">
        <f t="shared" ref="L58:N58" si="44">L59-L61</f>
        <v>0</v>
      </c>
      <c r="M58" s="12">
        <f t="shared" si="12"/>
        <v>4769917.5999999996</v>
      </c>
      <c r="N58" s="26">
        <f t="shared" si="44"/>
        <v>0</v>
      </c>
      <c r="O58" s="12">
        <f t="shared" si="13"/>
        <v>4769917.5999999996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105</v>
      </c>
      <c r="B59" s="25" t="s">
        <v>114</v>
      </c>
      <c r="C59" s="36">
        <f>SUM(C60)</f>
        <v>4769917.5999999996</v>
      </c>
      <c r="D59" s="26">
        <f t="shared" ref="D59:N59" si="45">SUM(D60)</f>
        <v>0</v>
      </c>
      <c r="E59" s="12">
        <f t="shared" si="1"/>
        <v>4769917.5999999996</v>
      </c>
      <c r="F59" s="26">
        <f t="shared" si="45"/>
        <v>0</v>
      </c>
      <c r="G59" s="12">
        <f t="shared" si="7"/>
        <v>4769917.5999999996</v>
      </c>
      <c r="H59" s="26">
        <f t="shared" si="45"/>
        <v>0</v>
      </c>
      <c r="I59" s="12">
        <f t="shared" si="9"/>
        <v>4769917.5999999996</v>
      </c>
      <c r="J59" s="26">
        <f t="shared" si="45"/>
        <v>0</v>
      </c>
      <c r="K59" s="12">
        <f t="shared" si="10"/>
        <v>4769917.5999999996</v>
      </c>
      <c r="L59" s="26">
        <f t="shared" si="45"/>
        <v>0</v>
      </c>
      <c r="M59" s="12">
        <f t="shared" si="12"/>
        <v>4769917.5999999996</v>
      </c>
      <c r="N59" s="26">
        <f t="shared" si="45"/>
        <v>0</v>
      </c>
      <c r="O59" s="12">
        <f t="shared" si="13"/>
        <v>4769917.5999999996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106</v>
      </c>
      <c r="B60" s="25" t="s">
        <v>115</v>
      </c>
      <c r="C60" s="36">
        <f>4719917.6+50000</f>
        <v>4769917.5999999996</v>
      </c>
      <c r="D60" s="27"/>
      <c r="E60" s="12">
        <f t="shared" si="1"/>
        <v>4769917.5999999996</v>
      </c>
      <c r="F60" s="27"/>
      <c r="G60" s="12">
        <f t="shared" si="7"/>
        <v>4769917.5999999996</v>
      </c>
      <c r="H60" s="27"/>
      <c r="I60" s="12">
        <f t="shared" si="9"/>
        <v>4769917.5999999996</v>
      </c>
      <c r="J60" s="27"/>
      <c r="K60" s="12">
        <f t="shared" si="10"/>
        <v>4769917.5999999996</v>
      </c>
      <c r="L60" s="28"/>
      <c r="M60" s="12">
        <f t="shared" si="12"/>
        <v>4769917.5999999996</v>
      </c>
      <c r="N60" s="28"/>
      <c r="O60" s="12">
        <f t="shared" si="13"/>
        <v>4769917.5999999996</v>
      </c>
      <c r="P60" s="26">
        <v>3442726.5</v>
      </c>
      <c r="Q60" s="26">
        <v>3322774.2</v>
      </c>
    </row>
    <row r="61" spans="1:17" s="23" customFormat="1" x14ac:dyDescent="0.25">
      <c r="A61" s="24" t="s">
        <v>103</v>
      </c>
      <c r="B61" s="25" t="s">
        <v>116</v>
      </c>
      <c r="C61" s="3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107</v>
      </c>
      <c r="B62" s="25" t="s">
        <v>117</v>
      </c>
      <c r="C62" s="3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x14ac:dyDescent="0.25">
      <c r="A63" s="9" t="s">
        <v>108</v>
      </c>
      <c r="B63" s="10" t="s">
        <v>109</v>
      </c>
      <c r="C63" s="33">
        <f>C11+C46</f>
        <v>125045.89999999906</v>
      </c>
      <c r="D63" s="11">
        <f t="shared" ref="D63" si="47">D11+D46</f>
        <v>0</v>
      </c>
      <c r="E63" s="12">
        <f t="shared" si="1"/>
        <v>125045.89999999906</v>
      </c>
      <c r="F63" s="18">
        <f t="shared" ref="F63" si="48">F11+F46</f>
        <v>0</v>
      </c>
      <c r="G63" s="12">
        <f t="shared" si="7"/>
        <v>125045.89999999906</v>
      </c>
      <c r="H63" s="18">
        <f t="shared" ref="H63:J63" si="49">H11+H46</f>
        <v>0</v>
      </c>
      <c r="I63" s="12">
        <f t="shared" si="9"/>
        <v>125045.89999999906</v>
      </c>
      <c r="J63" s="18">
        <f t="shared" si="49"/>
        <v>0</v>
      </c>
      <c r="K63" s="12">
        <f t="shared" si="10"/>
        <v>125045.89999999906</v>
      </c>
      <c r="L63" s="18">
        <f t="shared" ref="L63:N63" si="50">L11+L46</f>
        <v>0</v>
      </c>
      <c r="M63" s="12">
        <f t="shared" si="12"/>
        <v>125045.89999999906</v>
      </c>
      <c r="N63" s="18">
        <f t="shared" si="50"/>
        <v>0</v>
      </c>
      <c r="O63" s="12">
        <f t="shared" si="13"/>
        <v>125045.89999999906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E8:E9"/>
    <mergeCell ref="A6:C7"/>
    <mergeCell ref="A8:A9"/>
    <mergeCell ref="B8:B9"/>
    <mergeCell ref="C8:C9"/>
    <mergeCell ref="D8:D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ageMargins left="0.9055118110236221" right="0" top="0.55118110236220474" bottom="0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2020-12-21T03:39:11Z</dcterms:modified>
</cp:coreProperties>
</file>