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xr:revisionPtr revIDLastSave="0" documentId="13_ncr:1_{36D9F4FD-CC8E-43AC-A525-B1F5D9445123}" xr6:coauthVersionLast="47" xr6:coauthVersionMax="47" xr10:uidLastSave="{00000000-0000-0000-0000-000000000000}"/>
  <bookViews>
    <workbookView xWindow="5808" yWindow="2184" windowWidth="14448" windowHeight="9528" xr2:uid="{00000000-000D-0000-FFFF-FFFF00000000}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91029" iterate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1" l="1"/>
  <c r="G46" i="31" l="1"/>
  <c r="F46" i="31"/>
  <c r="D32" i="31" l="1"/>
  <c r="E32" i="31"/>
  <c r="C32" i="31"/>
  <c r="D25" i="31"/>
  <c r="C25" i="31"/>
  <c r="E24" i="31" l="1"/>
  <c r="D24" i="31"/>
  <c r="C24" i="31"/>
  <c r="G33" i="31"/>
  <c r="G34" i="31"/>
  <c r="G35" i="31"/>
  <c r="G36" i="31"/>
  <c r="F33" i="31"/>
  <c r="F34" i="31"/>
  <c r="F35" i="31"/>
  <c r="F36" i="31"/>
  <c r="G27" i="31"/>
  <c r="G29" i="31"/>
  <c r="F26" i="31"/>
  <c r="F27" i="31"/>
  <c r="F28" i="31"/>
  <c r="F29" i="31"/>
  <c r="G19" i="31" l="1"/>
  <c r="G20" i="31"/>
  <c r="G21" i="31"/>
  <c r="F19" i="31"/>
  <c r="F20" i="31"/>
  <c r="F21" i="31"/>
  <c r="E18" i="31"/>
  <c r="D18" i="31"/>
  <c r="C18" i="31"/>
  <c r="G14" i="31" l="1"/>
  <c r="G17" i="31"/>
  <c r="F14" i="31"/>
  <c r="F17" i="31"/>
  <c r="E13" i="31"/>
  <c r="E10" i="31" s="1"/>
  <c r="D13" i="31"/>
  <c r="D10" i="31" s="1"/>
  <c r="C13" i="31"/>
  <c r="C10" i="31" s="1"/>
  <c r="G11" i="31" l="1"/>
  <c r="G12" i="31"/>
  <c r="G13" i="31"/>
  <c r="G18" i="31"/>
  <c r="G22" i="31"/>
  <c r="G25" i="31"/>
  <c r="G30" i="31"/>
  <c r="G31" i="31"/>
  <c r="G32" i="31"/>
  <c r="G37" i="31"/>
  <c r="G42" i="31"/>
  <c r="G43" i="31"/>
  <c r="G44" i="31"/>
  <c r="G45" i="31"/>
  <c r="F11" i="31"/>
  <c r="F12" i="31"/>
  <c r="F13" i="31"/>
  <c r="F18" i="31"/>
  <c r="F22" i="31"/>
  <c r="F25" i="31"/>
  <c r="F30" i="31"/>
  <c r="F31" i="31"/>
  <c r="F32" i="31"/>
  <c r="F37" i="31"/>
  <c r="F42" i="31"/>
  <c r="F43" i="31"/>
  <c r="F44" i="31"/>
  <c r="F45" i="31"/>
  <c r="E40" i="31"/>
  <c r="E39" i="31" s="1"/>
  <c r="D40" i="31"/>
  <c r="D39" i="31" s="1"/>
  <c r="C40" i="31"/>
  <c r="C39" i="31" s="1"/>
  <c r="C9" i="31"/>
  <c r="G40" i="31" l="1"/>
  <c r="G10" i="31"/>
  <c r="D9" i="31"/>
  <c r="D8" i="31" s="1"/>
  <c r="G24" i="31"/>
  <c r="C8" i="31"/>
  <c r="E9" i="31"/>
  <c r="F10" i="31"/>
  <c r="F40" i="31"/>
  <c r="F24" i="31"/>
  <c r="F9" i="31" l="1"/>
  <c r="G9" i="31"/>
  <c r="G39" i="31"/>
  <c r="F39" i="31"/>
  <c r="E8" i="31"/>
  <c r="F8" i="31" l="1"/>
  <c r="G8" i="31"/>
</calcChain>
</file>

<file path=xl/sharedStrings.xml><?xml version="1.0" encoding="utf-8"?>
<sst xmlns="http://schemas.openxmlformats.org/spreadsheetml/2006/main" count="93" uniqueCount="93">
  <si>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</si>
  <si>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</si>
  <si>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</si>
  <si>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</si>
  <si>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</si>
  <si>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</si>
  <si>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</si>
  <si>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</si>
  <si>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</si>
  <si>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</si>
  <si>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</si>
  <si>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</si>
  <si>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</si>
  <si>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</si>
  <si>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</si>
  <si>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</si>
  <si>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</si>
  <si>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</si>
  <si>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</si>
  <si>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</si>
  <si>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</si>
  <si>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Государственная пошлина</t>
  </si>
  <si>
    <t>% исполнения к плану на год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</si>
  <si>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</si>
  <si>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</si>
  <si>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</si>
  <si>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</si>
  <si>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</si>
  <si>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</si>
  <si>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</si>
  <si>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</si>
  <si>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</si>
  <si>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</si>
  <si>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</si>
  <si>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</si>
  <si>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</si>
  <si>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</si>
  <si>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</si>
  <si>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</si>
  <si>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</si>
  <si>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</si>
  <si>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</si>
  <si>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</si>
  <si>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</si>
  <si>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</si>
  <si>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</si>
  <si>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</si>
  <si>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</si>
  <si>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</si>
  <si>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</si>
  <si>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</si>
  <si>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</si>
  <si>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</si>
  <si>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</si>
  <si>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000 2 19 00000 00 0000 000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</si>
  <si>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</si>
  <si>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</si>
  <si>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</si>
  <si>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</si>
  <si>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</si>
  <si>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</si>
  <si>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</si>
  <si>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</si>
  <si>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7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</si>
  <si>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</si>
  <si>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</si>
  <si>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</si>
  <si>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</si>
  <si>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</si>
  <si>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</si>
  <si>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</si>
  <si>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</si>
  <si>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</si>
  <si>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</si>
  <si>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</si>
  <si>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</si>
  <si>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</si>
  <si>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</si>
  <si>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</si>
  <si>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</si>
  <si>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</si>
  <si>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</si>
  <si>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</si>
  <si>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</si>
  <si>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</si>
  <si>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</si>
  <si>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</si>
  <si>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</si>
  <si>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</si>
  <si>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План на девять месяцев (кассовый)</t>
  </si>
  <si>
    <t>% исполнения к (кассовому) плану на девять месяцев</t>
  </si>
  <si>
    <t>Исполнение за девять месяцев</t>
  </si>
  <si>
    <t xml:space="preserve">Сведения об исполнении бюджета городского округа Мегион ХМАО-Югры за девять месяцев 2023 года по доходам в разрезе видов доходов в сравнении с запланированными значениями на девять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</si>
</sst>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4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167" fontId="7" fillId="2" borderId="1" xfId="53" applyNumberFormat="1" applyFont="1" applyFill="1" applyBorder="1" applyAlignment="1">
      <alignment horizontal="right" wrapText="1"/>
    </xf>
    <xf numFmtId="167" fontId="6" fillId="0" borderId="1" xfId="58" applyNumberFormat="1" applyFont="1" applyBorder="1" applyAlignment="1">
      <alignment horizontal="right" wrapText="1"/>
    </xf>
    <xf numFmtId="167" fontId="6" fillId="2" borderId="1" xfId="53" applyNumberFormat="1" applyFont="1" applyFill="1" applyBorder="1" applyAlignment="1">
      <alignment horizontal="right" wrapText="1"/>
    </xf>
    <xf numFmtId="167" fontId="6" fillId="2" borderId="1" xfId="58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2" fillId="2" borderId="1" xfId="56" applyFont="1" applyFill="1" applyBorder="1" applyAlignment="1">
      <alignment horizontal="left" wrapText="1"/>
    </xf>
    <xf numFmtId="167" fontId="12" fillId="2" borderId="1" xfId="53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horizontal="left"/>
    </xf>
    <xf numFmtId="0" fontId="6" fillId="3" borderId="1" xfId="56" applyFont="1" applyFill="1" applyBorder="1">
      <alignment wrapText="1"/>
    </xf>
    <xf numFmtId="49" fontId="7" fillId="3" borderId="3" xfId="56" applyNumberFormat="1" applyFont="1" applyFill="1" applyBorder="1" applyAlignment="1">
      <alignment horizontal="left" vertical="center" wrapText="1"/>
    </xf>
    <xf numFmtId="167" fontId="7" fillId="3" borderId="1" xfId="53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left"/>
    </xf>
    <xf numFmtId="0" fontId="7" fillId="3" borderId="1" xfId="56" applyFont="1" applyFill="1" applyBorder="1" applyAlignment="1">
      <alignment horizontal="left" wrapText="1"/>
    </xf>
    <xf numFmtId="0" fontId="7" fillId="3" borderId="1" xfId="56" applyFont="1" applyFill="1" applyBorder="1">
      <alignment wrapText="1"/>
    </xf>
    <xf numFmtId="0" fontId="6" fillId="2" borderId="1" xfId="56" applyFont="1" applyFill="1" applyBorder="1" applyAlignment="1">
      <alignment horizontal="right" vertical="top" wrapText="1"/>
    </xf>
    <xf numFmtId="0" fontId="6" fillId="2" borderId="1" xfId="56" applyFont="1" applyFill="1" applyBorder="1" applyAlignment="1">
      <alignment horizontal="center" vertical="center" wrapText="1"/>
    </xf>
    <xf numFmtId="49" fontId="6" fillId="0" borderId="4" xfId="57" applyFo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167" fontId="6" fillId="0" borderId="1" xfId="53" applyNumberFormat="1" applyFont="1" applyFill="1" applyBorder="1" applyAlignment="1">
      <alignment horizontal="right" wrapText="1"/>
    </xf>
    <xf numFmtId="167" fontId="12" fillId="0" borderId="1" xfId="53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9">
    <cellStyle name="Normal" xfId="52" xr:uid="{00000000-0005-0000-0000-000000000000}"/>
    <cellStyle name="Обычный" xfId="0" builtinId="0"/>
    <cellStyle name="Обычный 10" xfId="1" xr:uid="{00000000-0005-0000-0000-000002000000}"/>
    <cellStyle name="Обычный 11" xfId="2" xr:uid="{00000000-0005-0000-0000-000003000000}"/>
    <cellStyle name="Обычный 12" xfId="3" xr:uid="{00000000-0005-0000-0000-000004000000}"/>
    <cellStyle name="Обычный 13" xfId="4" xr:uid="{00000000-0005-0000-0000-000005000000}"/>
    <cellStyle name="Обычный 14" xfId="5" xr:uid="{00000000-0005-0000-0000-000006000000}"/>
    <cellStyle name="Обычный 15" xfId="6" xr:uid="{00000000-0005-0000-0000-000007000000}"/>
    <cellStyle name="Обычный 16" xfId="7" xr:uid="{00000000-0005-0000-0000-000008000000}"/>
    <cellStyle name="Обычный 17" xfId="8" xr:uid="{00000000-0005-0000-0000-000009000000}"/>
    <cellStyle name="Обычный 18" xfId="30" xr:uid="{00000000-0005-0000-0000-00000A000000}"/>
    <cellStyle name="Обычный 19" xfId="54" xr:uid="{00000000-0005-0000-0000-00000B000000}"/>
    <cellStyle name="Обычный 2" xfId="9" xr:uid="{00000000-0005-0000-0000-00000C000000}"/>
    <cellStyle name="Обычный 2 10" xfId="25" xr:uid="{00000000-0005-0000-0000-00000D000000}"/>
    <cellStyle name="Обычный 2 11" xfId="26" xr:uid="{00000000-0005-0000-0000-00000E000000}"/>
    <cellStyle name="Обычный 2 12" xfId="27" xr:uid="{00000000-0005-0000-0000-00000F000000}"/>
    <cellStyle name="Обычный 2 13" xfId="28" xr:uid="{00000000-0005-0000-0000-000010000000}"/>
    <cellStyle name="Обычный 2 14" xfId="29" xr:uid="{00000000-0005-0000-0000-000011000000}"/>
    <cellStyle name="Обычный 2 15" xfId="31" xr:uid="{00000000-0005-0000-0000-000012000000}"/>
    <cellStyle name="Обычный 2 16" xfId="32" xr:uid="{00000000-0005-0000-0000-000013000000}"/>
    <cellStyle name="Обычный 2 17" xfId="33" xr:uid="{00000000-0005-0000-0000-000014000000}"/>
    <cellStyle name="Обычный 2 18" xfId="34" xr:uid="{00000000-0005-0000-0000-000015000000}"/>
    <cellStyle name="Обычный 2 19" xfId="35" xr:uid="{00000000-0005-0000-0000-000016000000}"/>
    <cellStyle name="Обычный 2 2" xfId="17" xr:uid="{00000000-0005-0000-0000-000017000000}"/>
    <cellStyle name="Обычный 2 20" xfId="36" xr:uid="{00000000-0005-0000-0000-000018000000}"/>
    <cellStyle name="Обычный 2 21" xfId="37" xr:uid="{00000000-0005-0000-0000-000019000000}"/>
    <cellStyle name="Обычный 2 22" xfId="38" xr:uid="{00000000-0005-0000-0000-00001A000000}"/>
    <cellStyle name="Обычный 2 23" xfId="39" xr:uid="{00000000-0005-0000-0000-00001B000000}"/>
    <cellStyle name="Обычный 2 24" xfId="40" xr:uid="{00000000-0005-0000-0000-00001C000000}"/>
    <cellStyle name="Обычный 2 25" xfId="41" xr:uid="{00000000-0005-0000-0000-00001D000000}"/>
    <cellStyle name="Обычный 2 26" xfId="42" xr:uid="{00000000-0005-0000-0000-00001E000000}"/>
    <cellStyle name="Обычный 2 27" xfId="43" xr:uid="{00000000-0005-0000-0000-00001F000000}"/>
    <cellStyle name="Обычный 2 28" xfId="44" xr:uid="{00000000-0005-0000-0000-000020000000}"/>
    <cellStyle name="Обычный 2 29" xfId="45" xr:uid="{00000000-0005-0000-0000-000021000000}"/>
    <cellStyle name="Обычный 2 3" xfId="18" xr:uid="{00000000-0005-0000-0000-000022000000}"/>
    <cellStyle name="Обычный 2 30" xfId="46" xr:uid="{00000000-0005-0000-0000-000023000000}"/>
    <cellStyle name="Обычный 2 31" xfId="47" xr:uid="{00000000-0005-0000-0000-000024000000}"/>
    <cellStyle name="Обычный 2 32" xfId="48" xr:uid="{00000000-0005-0000-0000-000025000000}"/>
    <cellStyle name="Обычный 2 33" xfId="49" xr:uid="{00000000-0005-0000-0000-000026000000}"/>
    <cellStyle name="Обычный 2 34" xfId="50" xr:uid="{00000000-0005-0000-0000-000027000000}"/>
    <cellStyle name="Обычный 2 35" xfId="51" xr:uid="{00000000-0005-0000-0000-000028000000}"/>
    <cellStyle name="Обычный 2 4" xfId="19" xr:uid="{00000000-0005-0000-0000-000029000000}"/>
    <cellStyle name="Обычный 2 5" xfId="20" xr:uid="{00000000-0005-0000-0000-00002A000000}"/>
    <cellStyle name="Обычный 2 6" xfId="21" xr:uid="{00000000-0005-0000-0000-00002B000000}"/>
    <cellStyle name="Обычный 2 7" xfId="22" xr:uid="{00000000-0005-0000-0000-00002C000000}"/>
    <cellStyle name="Обычный 2 8" xfId="23" xr:uid="{00000000-0005-0000-0000-00002D000000}"/>
    <cellStyle name="Обычный 2 9" xfId="24" xr:uid="{00000000-0005-0000-0000-00002E000000}"/>
    <cellStyle name="Обычный 20" xfId="55" xr:uid="{00000000-0005-0000-0000-00002F000000}"/>
    <cellStyle name="Обычный 21" xfId="56" xr:uid="{00000000-0005-0000-0000-000030000000}"/>
    <cellStyle name="Обычный 3" xfId="10" xr:uid="{00000000-0005-0000-0000-000031000000}"/>
    <cellStyle name="Обычный 4" xfId="11" xr:uid="{00000000-0005-0000-0000-000032000000}"/>
    <cellStyle name="Обычный 5" xfId="12" xr:uid="{00000000-0005-0000-0000-000033000000}"/>
    <cellStyle name="Обычный 6" xfId="13" xr:uid="{00000000-0005-0000-0000-000034000000}"/>
    <cellStyle name="Обычный 7" xfId="14" xr:uid="{00000000-0005-0000-0000-000035000000}"/>
    <cellStyle name="Обычный 8" xfId="15" xr:uid="{00000000-0005-0000-0000-000036000000}"/>
    <cellStyle name="Обычный 9" xfId="16" xr:uid="{00000000-0005-0000-0000-000037000000}"/>
    <cellStyle name="Свойства элементов измерения [печать]" xfId="57" xr:uid="{00000000-0005-0000-0000-000038000000}"/>
    <cellStyle name="Финансовый" xfId="53" builtinId="3"/>
    <cellStyle name="Финансовый_Лист1" xfId="58" xr:uid="{00000000-0005-0000-0000-00003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80" zoomScaleNormal="80" workbookViewId="0">
      <selection activeCell="A3" sqref="A3:G3"/>
    </sheetView>
  </sheetViews>
  <sheetFormatPr defaultColWidth="8.88671875" defaultRowHeight="13.2" x14ac:dyDescent="0.25"/>
  <cols>
    <col min="1" max="1" width="26.44140625" style="1" customWidth="1"/>
    <col min="2" max="2" width="57.88671875" style="1" customWidth="1"/>
    <col min="3" max="3" width="16.33203125" style="1" customWidth="1"/>
    <col min="4" max="4" width="16" style="1" customWidth="1"/>
    <col min="5" max="5" width="17.33203125" style="1" customWidth="1"/>
    <col min="6" max="6" width="14.33203125" style="1" customWidth="1"/>
    <col min="7" max="7" width="14.5546875" style="1" customWidth="1"/>
    <col min="8" max="8" width="8.88671875" style="1" customWidth="1"/>
    <col min="9" max="16384" width="8.88671875" style="1"/>
  </cols>
  <sheetData>
    <row r="1" spans="1:7" ht="18.75" customHeight="1" x14ac:dyDescent="0.25">
      <c r="E1" s="8"/>
    </row>
    <row r="3" spans="1:7" ht="33.75" customHeight="1" x14ac:dyDescent="0.25">
      <c r="A3" s="39" t="s">
        <v>92</v>
      </c>
      <c r="B3" s="39"/>
      <c r="C3" s="39"/>
      <c r="D3" s="39"/>
      <c r="E3" s="39"/>
      <c r="F3" s="39"/>
      <c r="G3" s="39"/>
    </row>
    <row r="4" spans="1:7" ht="12.75" customHeight="1" x14ac:dyDescent="0.25">
      <c r="B4" s="7"/>
      <c r="C4" s="7"/>
      <c r="D4" s="7"/>
      <c r="E4" s="7"/>
      <c r="F4" s="7"/>
      <c r="G4" s="9" t="s">
        <v>9</v>
      </c>
    </row>
    <row r="5" spans="1:7" ht="12.75" customHeight="1" x14ac:dyDescent="0.25">
      <c r="A5" s="37" t="s">
        <v>55</v>
      </c>
      <c r="B5" s="40" t="s">
        <v>10</v>
      </c>
      <c r="C5" s="42" t="s">
        <v>20</v>
      </c>
      <c r="D5" s="42" t="s">
        <v>89</v>
      </c>
      <c r="E5" s="35" t="s">
        <v>91</v>
      </c>
      <c r="F5" s="42" t="s">
        <v>22</v>
      </c>
      <c r="G5" s="35" t="s">
        <v>90</v>
      </c>
    </row>
    <row r="6" spans="1:7" ht="45" customHeight="1" x14ac:dyDescent="0.25">
      <c r="A6" s="38"/>
      <c r="B6" s="41"/>
      <c r="C6" s="36"/>
      <c r="D6" s="43"/>
      <c r="E6" s="36"/>
      <c r="F6" s="43"/>
      <c r="G6" s="36"/>
    </row>
    <row r="7" spans="1:7" x14ac:dyDescent="0.25">
      <c r="A7" s="26">
        <v>1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63</v>
      </c>
    </row>
    <row r="8" spans="1:7" x14ac:dyDescent="0.25">
      <c r="A8" s="19"/>
      <c r="B8" s="20" t="s">
        <v>11</v>
      </c>
      <c r="C8" s="21">
        <f>SUM(C9+C39)</f>
        <v>6651968.7999999998</v>
      </c>
      <c r="D8" s="21">
        <f>SUM(D9+D39)</f>
        <v>4283326.8</v>
      </c>
      <c r="E8" s="21">
        <f>SUM(E9+E39)</f>
        <v>5075700.9000000004</v>
      </c>
      <c r="F8" s="21">
        <f>SUM(E8/C8)*100</f>
        <v>76.3</v>
      </c>
      <c r="G8" s="21">
        <f>SUM(E8/D8)*100</f>
        <v>118.5</v>
      </c>
    </row>
    <row r="9" spans="1:7" x14ac:dyDescent="0.25">
      <c r="A9" s="22" t="s">
        <v>30</v>
      </c>
      <c r="B9" s="23" t="s">
        <v>12</v>
      </c>
      <c r="C9" s="21">
        <f>SUM(C10+C24)</f>
        <v>1553066.9</v>
      </c>
      <c r="D9" s="21">
        <f>SUM(D10+D24)</f>
        <v>1092239.3999999999</v>
      </c>
      <c r="E9" s="21">
        <f>SUM(E10+E24)</f>
        <v>1268513.1000000001</v>
      </c>
      <c r="F9" s="21">
        <f t="shared" ref="F9:F45" si="0">SUM(E9/C9)*100</f>
        <v>81.7</v>
      </c>
      <c r="G9" s="21">
        <f t="shared" ref="G9:G45" si="1">SUM(E9/D9)*100</f>
        <v>116.1</v>
      </c>
    </row>
    <row r="10" spans="1:7" x14ac:dyDescent="0.25">
      <c r="A10" s="4"/>
      <c r="B10" s="2" t="s">
        <v>5</v>
      </c>
      <c r="C10" s="10">
        <f>SUM(C11+C12+C13+C18+C22)</f>
        <v>1301751.5</v>
      </c>
      <c r="D10" s="10">
        <f t="shared" ref="D10:E10" si="2">SUM(D11+D12+D13+D18+D22)</f>
        <v>928564.2</v>
      </c>
      <c r="E10" s="10">
        <f t="shared" si="2"/>
        <v>1060177.3999999999</v>
      </c>
      <c r="F10" s="10">
        <f t="shared" si="0"/>
        <v>81.400000000000006</v>
      </c>
      <c r="G10" s="10">
        <f t="shared" si="1"/>
        <v>114.2</v>
      </c>
    </row>
    <row r="11" spans="1:7" ht="14.25" customHeight="1" x14ac:dyDescent="0.25">
      <c r="A11" s="18" t="s">
        <v>31</v>
      </c>
      <c r="B11" s="3" t="s">
        <v>13</v>
      </c>
      <c r="C11" s="11">
        <v>999379.1</v>
      </c>
      <c r="D11" s="11">
        <v>715784.2</v>
      </c>
      <c r="E11" s="11">
        <v>880527.2</v>
      </c>
      <c r="F11" s="12">
        <f t="shared" si="0"/>
        <v>88.1</v>
      </c>
      <c r="G11" s="12">
        <f t="shared" si="1"/>
        <v>123</v>
      </c>
    </row>
    <row r="12" spans="1:7" ht="27.75" customHeight="1" x14ac:dyDescent="0.25">
      <c r="A12" s="18" t="s">
        <v>32</v>
      </c>
      <c r="B12" s="3" t="s">
        <v>14</v>
      </c>
      <c r="C12" s="13">
        <v>14784.4</v>
      </c>
      <c r="D12" s="13">
        <v>11096</v>
      </c>
      <c r="E12" s="13">
        <v>13274.1</v>
      </c>
      <c r="F12" s="12">
        <f t="shared" si="0"/>
        <v>89.8</v>
      </c>
      <c r="G12" s="12">
        <f t="shared" si="1"/>
        <v>119.6</v>
      </c>
    </row>
    <row r="13" spans="1:7" ht="18" customHeight="1" x14ac:dyDescent="0.25">
      <c r="A13" s="18" t="s">
        <v>33</v>
      </c>
      <c r="B13" s="16" t="s">
        <v>86</v>
      </c>
      <c r="C13" s="17">
        <f>SUM(C14:C17)</f>
        <v>178424</v>
      </c>
      <c r="D13" s="17">
        <f>SUM(D14:D17)</f>
        <v>145100</v>
      </c>
      <c r="E13" s="17">
        <f>SUM(E14:E17)</f>
        <v>137484.70000000001</v>
      </c>
      <c r="F13" s="17">
        <f t="shared" si="0"/>
        <v>77.099999999999994</v>
      </c>
      <c r="G13" s="17">
        <f t="shared" si="1"/>
        <v>94.8</v>
      </c>
    </row>
    <row r="14" spans="1:7" ht="26.25" customHeight="1" x14ac:dyDescent="0.25">
      <c r="A14" s="18" t="s">
        <v>34</v>
      </c>
      <c r="B14" s="15" t="s">
        <v>25</v>
      </c>
      <c r="C14" s="12">
        <v>171700</v>
      </c>
      <c r="D14" s="12">
        <v>140500</v>
      </c>
      <c r="E14" s="12">
        <v>135433.9</v>
      </c>
      <c r="F14" s="12">
        <f t="shared" si="0"/>
        <v>78.900000000000006</v>
      </c>
      <c r="G14" s="12">
        <f t="shared" si="1"/>
        <v>96.4</v>
      </c>
    </row>
    <row r="15" spans="1:7" ht="32.25" customHeight="1" x14ac:dyDescent="0.25">
      <c r="A15" s="18" t="s">
        <v>35</v>
      </c>
      <c r="B15" s="15" t="s">
        <v>26</v>
      </c>
      <c r="C15" s="12">
        <v>0</v>
      </c>
      <c r="D15" s="12">
        <v>0</v>
      </c>
      <c r="E15" s="12">
        <v>-87</v>
      </c>
      <c r="F15" s="12">
        <v>0</v>
      </c>
      <c r="G15" s="12">
        <v>0</v>
      </c>
    </row>
    <row r="16" spans="1:7" ht="19.5" customHeight="1" x14ac:dyDescent="0.25">
      <c r="A16" s="18" t="s">
        <v>87</v>
      </c>
      <c r="B16" s="15" t="s">
        <v>88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27.75" customHeight="1" x14ac:dyDescent="0.25">
      <c r="A17" s="18" t="s">
        <v>56</v>
      </c>
      <c r="B17" s="15" t="s">
        <v>57</v>
      </c>
      <c r="C17" s="12">
        <v>6724</v>
      </c>
      <c r="D17" s="12">
        <v>4600</v>
      </c>
      <c r="E17" s="12">
        <v>2137.8000000000002</v>
      </c>
      <c r="F17" s="12">
        <f t="shared" si="0"/>
        <v>31.8</v>
      </c>
      <c r="G17" s="12">
        <f t="shared" si="1"/>
        <v>46.5</v>
      </c>
    </row>
    <row r="18" spans="1:7" ht="19.5" customHeight="1" x14ac:dyDescent="0.25">
      <c r="A18" s="18" t="s">
        <v>36</v>
      </c>
      <c r="B18" s="16" t="s">
        <v>85</v>
      </c>
      <c r="C18" s="17">
        <f>SUM(C19:C21)</f>
        <v>100054</v>
      </c>
      <c r="D18" s="17">
        <f>SUM(D19:D21)</f>
        <v>49850</v>
      </c>
      <c r="E18" s="34">
        <f>SUM(E19:E21)</f>
        <v>21795.599999999999</v>
      </c>
      <c r="F18" s="17">
        <f t="shared" si="0"/>
        <v>21.8</v>
      </c>
      <c r="G18" s="17">
        <f t="shared" si="1"/>
        <v>43.7</v>
      </c>
    </row>
    <row r="19" spans="1:7" ht="18.75" customHeight="1" x14ac:dyDescent="0.25">
      <c r="A19" s="18" t="s">
        <v>37</v>
      </c>
      <c r="B19" s="15" t="s">
        <v>27</v>
      </c>
      <c r="C19" s="12">
        <v>29300</v>
      </c>
      <c r="D19" s="12">
        <v>5700</v>
      </c>
      <c r="E19" s="12">
        <v>9412.2999999999993</v>
      </c>
      <c r="F19" s="12">
        <f t="shared" si="0"/>
        <v>32.1</v>
      </c>
      <c r="G19" s="12">
        <f t="shared" si="1"/>
        <v>165.1</v>
      </c>
    </row>
    <row r="20" spans="1:7" ht="18" customHeight="1" x14ac:dyDescent="0.25">
      <c r="A20" s="18" t="s">
        <v>58</v>
      </c>
      <c r="B20" s="15" t="s">
        <v>28</v>
      </c>
      <c r="C20" s="12">
        <v>24600</v>
      </c>
      <c r="D20" s="12">
        <v>13000</v>
      </c>
      <c r="E20" s="12">
        <v>16144.3</v>
      </c>
      <c r="F20" s="12">
        <f t="shared" si="0"/>
        <v>65.599999999999994</v>
      </c>
      <c r="G20" s="12">
        <f t="shared" si="1"/>
        <v>124.2</v>
      </c>
    </row>
    <row r="21" spans="1:7" ht="15" customHeight="1" x14ac:dyDescent="0.25">
      <c r="A21" s="18" t="s">
        <v>38</v>
      </c>
      <c r="B21" s="15" t="s">
        <v>29</v>
      </c>
      <c r="C21" s="12">
        <v>46154</v>
      </c>
      <c r="D21" s="12">
        <v>31150</v>
      </c>
      <c r="E21" s="12">
        <v>-3761</v>
      </c>
      <c r="F21" s="12">
        <f t="shared" si="0"/>
        <v>-8.1</v>
      </c>
      <c r="G21" s="12">
        <f t="shared" si="1"/>
        <v>-12.1</v>
      </c>
    </row>
    <row r="22" spans="1:7" ht="15" customHeight="1" x14ac:dyDescent="0.25">
      <c r="A22" s="18" t="s">
        <v>39</v>
      </c>
      <c r="B22" s="3" t="s">
        <v>21</v>
      </c>
      <c r="C22" s="12">
        <v>9110</v>
      </c>
      <c r="D22" s="12">
        <v>6734</v>
      </c>
      <c r="E22" s="12">
        <v>7095.8</v>
      </c>
      <c r="F22" s="12">
        <f t="shared" si="0"/>
        <v>77.900000000000006</v>
      </c>
      <c r="G22" s="12">
        <f t="shared" si="1"/>
        <v>105.4</v>
      </c>
    </row>
    <row r="23" spans="1:7" ht="30" customHeight="1" x14ac:dyDescent="0.25">
      <c r="A23" s="18" t="s">
        <v>64</v>
      </c>
      <c r="B23" s="27" t="s">
        <v>65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5">
      <c r="A24" s="19"/>
      <c r="B24" s="23" t="s">
        <v>6</v>
      </c>
      <c r="C24" s="21">
        <f>SUM(C25+C30+C31+C32+C37+C38)</f>
        <v>251315.4</v>
      </c>
      <c r="D24" s="21">
        <f t="shared" ref="D24:E24" si="3">SUM(D25+D30+D31+D32+D37+D38)</f>
        <v>163675.20000000001</v>
      </c>
      <c r="E24" s="21">
        <f t="shared" si="3"/>
        <v>208335.7</v>
      </c>
      <c r="F24" s="21">
        <f t="shared" si="0"/>
        <v>82.9</v>
      </c>
      <c r="G24" s="21">
        <f t="shared" si="1"/>
        <v>127.3</v>
      </c>
    </row>
    <row r="25" spans="1:7" ht="30" customHeight="1" x14ac:dyDescent="0.25">
      <c r="A25" s="18" t="s">
        <v>40</v>
      </c>
      <c r="B25" s="28" t="s">
        <v>84</v>
      </c>
      <c r="C25" s="12">
        <f>SUM(C26+C27+C28+C29)</f>
        <v>150541.29999999999</v>
      </c>
      <c r="D25" s="12">
        <f t="shared" ref="D25:E25" si="4">SUM(D26+D27+D28+D29)</f>
        <v>90542.8</v>
      </c>
      <c r="E25" s="12">
        <f t="shared" si="4"/>
        <v>122496.2</v>
      </c>
      <c r="F25" s="12">
        <f t="shared" si="0"/>
        <v>81.400000000000006</v>
      </c>
      <c r="G25" s="12">
        <f t="shared" si="1"/>
        <v>135.30000000000001</v>
      </c>
    </row>
    <row r="26" spans="1:7" ht="38.25" customHeight="1" x14ac:dyDescent="0.25">
      <c r="A26" s="29" t="s">
        <v>66</v>
      </c>
      <c r="B26" s="30" t="s">
        <v>70</v>
      </c>
      <c r="C26" s="12">
        <v>8</v>
      </c>
      <c r="D26" s="12">
        <v>8</v>
      </c>
      <c r="E26" s="12">
        <v>0</v>
      </c>
      <c r="F26" s="12">
        <f t="shared" si="0"/>
        <v>0</v>
      </c>
      <c r="G26" s="12">
        <v>0</v>
      </c>
    </row>
    <row r="27" spans="1:7" ht="64.5" customHeight="1" x14ac:dyDescent="0.25">
      <c r="A27" s="29" t="s">
        <v>67</v>
      </c>
      <c r="B27" s="30" t="s">
        <v>71</v>
      </c>
      <c r="C27" s="12">
        <v>132877</v>
      </c>
      <c r="D27" s="12">
        <v>77369</v>
      </c>
      <c r="E27" s="12">
        <v>108284.1</v>
      </c>
      <c r="F27" s="12">
        <f t="shared" si="0"/>
        <v>81.5</v>
      </c>
      <c r="G27" s="12">
        <f t="shared" si="1"/>
        <v>140</v>
      </c>
    </row>
    <row r="28" spans="1:7" ht="30" customHeight="1" x14ac:dyDescent="0.25">
      <c r="A28" s="29" t="s">
        <v>68</v>
      </c>
      <c r="B28" s="30" t="s">
        <v>72</v>
      </c>
      <c r="C28" s="12">
        <v>645</v>
      </c>
      <c r="D28" s="12">
        <v>645</v>
      </c>
      <c r="E28" s="33">
        <v>645.1</v>
      </c>
      <c r="F28" s="12">
        <f t="shared" si="0"/>
        <v>100</v>
      </c>
      <c r="G28" s="12">
        <v>0</v>
      </c>
    </row>
    <row r="29" spans="1:7" ht="66.75" customHeight="1" x14ac:dyDescent="0.25">
      <c r="A29" s="29" t="s">
        <v>69</v>
      </c>
      <c r="B29" s="30" t="s">
        <v>73</v>
      </c>
      <c r="C29" s="12">
        <v>17011.3</v>
      </c>
      <c r="D29" s="12">
        <v>12520.8</v>
      </c>
      <c r="E29" s="12">
        <v>13567</v>
      </c>
      <c r="F29" s="12">
        <f t="shared" si="0"/>
        <v>79.8</v>
      </c>
      <c r="G29" s="12">
        <f t="shared" si="1"/>
        <v>108.4</v>
      </c>
    </row>
    <row r="30" spans="1:7" ht="21" customHeight="1" x14ac:dyDescent="0.25">
      <c r="A30" s="18" t="s">
        <v>41</v>
      </c>
      <c r="B30" s="3" t="s">
        <v>15</v>
      </c>
      <c r="C30" s="11">
        <v>9906</v>
      </c>
      <c r="D30" s="11">
        <v>7429.6</v>
      </c>
      <c r="E30" s="11">
        <v>5618.1</v>
      </c>
      <c r="F30" s="12">
        <f t="shared" si="0"/>
        <v>56.7</v>
      </c>
      <c r="G30" s="12">
        <f t="shared" si="1"/>
        <v>75.599999999999994</v>
      </c>
    </row>
    <row r="31" spans="1:7" ht="30.75" customHeight="1" x14ac:dyDescent="0.25">
      <c r="A31" s="18" t="s">
        <v>42</v>
      </c>
      <c r="B31" s="3" t="s">
        <v>62</v>
      </c>
      <c r="C31" s="11">
        <v>345.8</v>
      </c>
      <c r="D31" s="11">
        <v>343.8</v>
      </c>
      <c r="E31" s="13">
        <v>2936</v>
      </c>
      <c r="F31" s="12">
        <f t="shared" si="0"/>
        <v>849</v>
      </c>
      <c r="G31" s="12">
        <f t="shared" si="1"/>
        <v>854</v>
      </c>
    </row>
    <row r="32" spans="1:7" ht="27.75" customHeight="1" x14ac:dyDescent="0.25">
      <c r="A32" s="18" t="s">
        <v>43</v>
      </c>
      <c r="B32" s="16" t="s">
        <v>83</v>
      </c>
      <c r="C32" s="12">
        <f>SUM(C33+C34+C35+C36)</f>
        <v>85217</v>
      </c>
      <c r="D32" s="12">
        <f t="shared" ref="D32:E32" si="5">SUM(D33+D34+D35+D36)</f>
        <v>61403</v>
      </c>
      <c r="E32" s="33">
        <f t="shared" si="5"/>
        <v>71432.800000000003</v>
      </c>
      <c r="F32" s="12">
        <f t="shared" si="0"/>
        <v>83.8</v>
      </c>
      <c r="G32" s="12">
        <f t="shared" si="1"/>
        <v>116.3</v>
      </c>
    </row>
    <row r="33" spans="1:7" ht="24.75" customHeight="1" x14ac:dyDescent="0.25">
      <c r="A33" s="29" t="s">
        <v>74</v>
      </c>
      <c r="B33" s="30" t="s">
        <v>78</v>
      </c>
      <c r="C33" s="12">
        <v>70263</v>
      </c>
      <c r="D33" s="12">
        <v>52863</v>
      </c>
      <c r="E33" s="12">
        <v>59751.6</v>
      </c>
      <c r="F33" s="12">
        <f t="shared" si="0"/>
        <v>85</v>
      </c>
      <c r="G33" s="12">
        <f t="shared" si="1"/>
        <v>113</v>
      </c>
    </row>
    <row r="34" spans="1:7" ht="64.5" customHeight="1" x14ac:dyDescent="0.25">
      <c r="A34" s="29" t="s">
        <v>75</v>
      </c>
      <c r="B34" s="31" t="s">
        <v>79</v>
      </c>
      <c r="C34" s="12">
        <v>1160</v>
      </c>
      <c r="D34" s="12">
        <v>870</v>
      </c>
      <c r="E34" s="12">
        <v>1088.5</v>
      </c>
      <c r="F34" s="12">
        <f t="shared" si="0"/>
        <v>93.8</v>
      </c>
      <c r="G34" s="12">
        <f t="shared" si="1"/>
        <v>125.1</v>
      </c>
    </row>
    <row r="35" spans="1:7" ht="27.75" customHeight="1" x14ac:dyDescent="0.25">
      <c r="A35" s="29" t="s">
        <v>76</v>
      </c>
      <c r="B35" s="31" t="s">
        <v>80</v>
      </c>
      <c r="C35" s="12">
        <v>11546</v>
      </c>
      <c r="D35" s="12">
        <v>5603</v>
      </c>
      <c r="E35" s="12">
        <v>8207.2999999999993</v>
      </c>
      <c r="F35" s="12">
        <f t="shared" si="0"/>
        <v>71.099999999999994</v>
      </c>
      <c r="G35" s="12">
        <f t="shared" si="1"/>
        <v>146.5</v>
      </c>
    </row>
    <row r="36" spans="1:7" ht="52.5" customHeight="1" x14ac:dyDescent="0.25">
      <c r="A36" s="29" t="s">
        <v>77</v>
      </c>
      <c r="B36" s="32" t="s">
        <v>81</v>
      </c>
      <c r="C36" s="12">
        <v>2248</v>
      </c>
      <c r="D36" s="12">
        <v>2067</v>
      </c>
      <c r="E36" s="12">
        <v>2385.4</v>
      </c>
      <c r="F36" s="12">
        <f t="shared" si="0"/>
        <v>106.1</v>
      </c>
      <c r="G36" s="12">
        <f t="shared" si="1"/>
        <v>115.4</v>
      </c>
    </row>
    <row r="37" spans="1:7" ht="18.75" customHeight="1" x14ac:dyDescent="0.25">
      <c r="A37" s="18" t="s">
        <v>44</v>
      </c>
      <c r="B37" s="3" t="s">
        <v>16</v>
      </c>
      <c r="C37" s="12">
        <v>5305.3</v>
      </c>
      <c r="D37" s="12">
        <v>3956</v>
      </c>
      <c r="E37" s="12">
        <v>4422.1000000000004</v>
      </c>
      <c r="F37" s="12">
        <f t="shared" si="0"/>
        <v>83.4</v>
      </c>
      <c r="G37" s="12">
        <f t="shared" si="1"/>
        <v>111.8</v>
      </c>
    </row>
    <row r="38" spans="1:7" ht="15.75" customHeight="1" x14ac:dyDescent="0.25">
      <c r="A38" s="18" t="s">
        <v>45</v>
      </c>
      <c r="B38" s="3" t="s">
        <v>17</v>
      </c>
      <c r="C38" s="12">
        <v>0</v>
      </c>
      <c r="D38" s="12">
        <v>0</v>
      </c>
      <c r="E38" s="12">
        <v>1430.5</v>
      </c>
      <c r="F38" s="12">
        <v>0</v>
      </c>
      <c r="G38" s="12">
        <v>0</v>
      </c>
    </row>
    <row r="39" spans="1:7" ht="15" customHeight="1" x14ac:dyDescent="0.25">
      <c r="A39" s="22" t="s">
        <v>46</v>
      </c>
      <c r="B39" s="24" t="s">
        <v>7</v>
      </c>
      <c r="C39" s="21">
        <f>SUM(C40+C46+C47+C48)</f>
        <v>5098901.9000000004</v>
      </c>
      <c r="D39" s="21">
        <f>SUM(D40+D46+D47+D48)</f>
        <v>3191087.4</v>
      </c>
      <c r="E39" s="21">
        <f>SUM(E40+E46+E47+E48)</f>
        <v>3807187.8</v>
      </c>
      <c r="F39" s="21">
        <f t="shared" si="0"/>
        <v>74.7</v>
      </c>
      <c r="G39" s="21">
        <f t="shared" si="1"/>
        <v>119.3</v>
      </c>
    </row>
    <row r="40" spans="1:7" ht="27.75" customHeight="1" x14ac:dyDescent="0.25">
      <c r="A40" s="18" t="s">
        <v>47</v>
      </c>
      <c r="B40" s="4" t="s">
        <v>18</v>
      </c>
      <c r="C40" s="12">
        <f>SUM(C42+C43+C44+C45)</f>
        <v>5098151.7</v>
      </c>
      <c r="D40" s="12">
        <f>SUM(D42+D43+D44+D45)</f>
        <v>3190237.2</v>
      </c>
      <c r="E40" s="12">
        <f>SUM(E42+E43+E44+E45)</f>
        <v>3808488.5</v>
      </c>
      <c r="F40" s="12">
        <f t="shared" si="0"/>
        <v>74.7</v>
      </c>
      <c r="G40" s="12">
        <f t="shared" si="1"/>
        <v>119.4</v>
      </c>
    </row>
    <row r="41" spans="1:7" x14ac:dyDescent="0.25">
      <c r="A41" s="4"/>
      <c r="B41" s="3" t="s">
        <v>82</v>
      </c>
      <c r="C41" s="12"/>
      <c r="D41" s="12"/>
      <c r="E41" s="12"/>
      <c r="F41" s="12"/>
      <c r="G41" s="12"/>
    </row>
    <row r="42" spans="1:7" ht="12.75" customHeight="1" x14ac:dyDescent="0.25">
      <c r="A42" s="18" t="s">
        <v>49</v>
      </c>
      <c r="B42" s="25" t="s">
        <v>59</v>
      </c>
      <c r="C42" s="12">
        <v>706354.8</v>
      </c>
      <c r="D42" s="12">
        <v>564178.4</v>
      </c>
      <c r="E42" s="12">
        <v>592258.30000000005</v>
      </c>
      <c r="F42" s="12">
        <f t="shared" si="0"/>
        <v>83.8</v>
      </c>
      <c r="G42" s="12">
        <f t="shared" si="1"/>
        <v>105</v>
      </c>
    </row>
    <row r="43" spans="1:7" ht="12.75" customHeight="1" x14ac:dyDescent="0.25">
      <c r="A43" s="18" t="s">
        <v>50</v>
      </c>
      <c r="B43" s="25" t="s">
        <v>60</v>
      </c>
      <c r="C43" s="12">
        <v>2046688.2</v>
      </c>
      <c r="D43" s="12">
        <v>818045.3</v>
      </c>
      <c r="E43" s="12">
        <v>1580659.8</v>
      </c>
      <c r="F43" s="12">
        <f t="shared" si="0"/>
        <v>77.2</v>
      </c>
      <c r="G43" s="12">
        <f t="shared" si="1"/>
        <v>193.2</v>
      </c>
    </row>
    <row r="44" spans="1:7" ht="12.75" customHeight="1" x14ac:dyDescent="0.25">
      <c r="A44" s="18" t="s">
        <v>51</v>
      </c>
      <c r="B44" s="25" t="s">
        <v>61</v>
      </c>
      <c r="C44" s="12">
        <v>2277606.7000000002</v>
      </c>
      <c r="D44" s="12">
        <v>1752830.6</v>
      </c>
      <c r="E44" s="12">
        <v>1586016.3</v>
      </c>
      <c r="F44" s="12">
        <f t="shared" si="0"/>
        <v>69.599999999999994</v>
      </c>
      <c r="G44" s="12">
        <f t="shared" si="1"/>
        <v>90.5</v>
      </c>
    </row>
    <row r="45" spans="1:7" ht="12.75" customHeight="1" x14ac:dyDescent="0.25">
      <c r="A45" s="18" t="s">
        <v>52</v>
      </c>
      <c r="B45" s="5" t="s">
        <v>8</v>
      </c>
      <c r="C45" s="12">
        <v>67502</v>
      </c>
      <c r="D45" s="12">
        <v>55182.9</v>
      </c>
      <c r="E45" s="12">
        <v>49554.1</v>
      </c>
      <c r="F45" s="12">
        <f t="shared" si="0"/>
        <v>73.400000000000006</v>
      </c>
      <c r="G45" s="12">
        <f t="shared" si="1"/>
        <v>89.8</v>
      </c>
    </row>
    <row r="46" spans="1:7" ht="27.75" customHeight="1" x14ac:dyDescent="0.25">
      <c r="A46" s="18" t="s">
        <v>48</v>
      </c>
      <c r="B46" s="14" t="s">
        <v>23</v>
      </c>
      <c r="C46" s="12">
        <v>750.2</v>
      </c>
      <c r="D46" s="12">
        <v>750.2</v>
      </c>
      <c r="E46" s="12">
        <v>750.2</v>
      </c>
      <c r="F46" s="12">
        <f t="shared" ref="F46" si="6">SUM(E46/C46)*100</f>
        <v>100</v>
      </c>
      <c r="G46" s="12">
        <f t="shared" ref="G46" si="7">SUM(E46/D46)*100</f>
        <v>100</v>
      </c>
    </row>
    <row r="47" spans="1:7" ht="33" customHeight="1" x14ac:dyDescent="0.25">
      <c r="A47" s="18" t="s">
        <v>53</v>
      </c>
      <c r="B47" s="14" t="s">
        <v>24</v>
      </c>
      <c r="C47" s="12">
        <v>0</v>
      </c>
      <c r="D47" s="12">
        <v>100</v>
      </c>
      <c r="E47" s="12">
        <v>100</v>
      </c>
      <c r="F47" s="12">
        <v>0</v>
      </c>
      <c r="G47" s="12">
        <v>0</v>
      </c>
    </row>
    <row r="48" spans="1:7" ht="30" customHeight="1" x14ac:dyDescent="0.25">
      <c r="A48" s="18" t="s">
        <v>54</v>
      </c>
      <c r="B48" s="4" t="s">
        <v>19</v>
      </c>
      <c r="C48" s="12">
        <v>0</v>
      </c>
      <c r="D48" s="12">
        <v>0</v>
      </c>
      <c r="E48" s="12">
        <v>-2150.9</v>
      </c>
      <c r="F48" s="12">
        <v>0</v>
      </c>
      <c r="G48" s="12">
        <v>0</v>
      </c>
    </row>
    <row r="50" spans="6:6" x14ac:dyDescent="0.25">
      <c r="F50" s="8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39370078740157483" right="0.11811023622047245" top="0.35433070866141736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a1231</cp:lastModifiedBy>
  <cp:lastPrinted>2023-07-11T04:41:58Z</cp:lastPrinted>
  <dcterms:created xsi:type="dcterms:W3CDTF">1999-06-18T11:49:53Z</dcterms:created>
  <dcterms:modified xsi:type="dcterms:W3CDTF">2023-10-10T07:29:11Z</dcterms:modified>
</cp:coreProperties>
</file>