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ОТДЕЛ  ДОХОДОВ\ИСПОЛНЕНИЕ\исполнение 2026 год\1. исполнение за первый квартал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_xlnm.Print_Area" localSheetId="0">Доходы!$A$1:$G$52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fullPrecision="0"/>
</workbook>
</file>

<file path=xl/calcChain.xml><?xml version="1.0" encoding="utf-8"?>
<calcChain xmlns="http://schemas.openxmlformats.org/spreadsheetml/2006/main">
  <c r="F42" i="31" l="1"/>
  <c r="G42" i="31"/>
  <c r="F43" i="31"/>
  <c r="G43" i="31"/>
  <c r="F44" i="31"/>
  <c r="G44" i="31"/>
  <c r="F45" i="31"/>
  <c r="G45" i="31"/>
  <c r="F25" i="31"/>
  <c r="G25" i="31"/>
  <c r="F26" i="31"/>
  <c r="G26" i="31"/>
  <c r="F28" i="31"/>
  <c r="G28" i="31"/>
  <c r="F29" i="31"/>
  <c r="G29" i="31"/>
  <c r="F31" i="31"/>
  <c r="G31" i="31"/>
  <c r="F33" i="31"/>
  <c r="G33" i="31"/>
  <c r="F34" i="31"/>
  <c r="G34" i="31"/>
  <c r="F35" i="31"/>
  <c r="G35" i="31"/>
  <c r="F36" i="31"/>
  <c r="G36" i="31"/>
  <c r="F37" i="31"/>
  <c r="G37" i="31"/>
  <c r="G11" i="31"/>
  <c r="G13" i="31"/>
  <c r="G15" i="31"/>
  <c r="G16" i="31"/>
  <c r="G18" i="31"/>
  <c r="G19" i="31"/>
  <c r="G20" i="31"/>
  <c r="G21" i="31"/>
  <c r="F15" i="31"/>
  <c r="F16" i="31"/>
  <c r="F18" i="31"/>
  <c r="F19" i="31"/>
  <c r="F20" i="31"/>
  <c r="F21" i="31"/>
  <c r="E17" i="31" l="1"/>
  <c r="C12" i="31" l="1"/>
  <c r="C17" i="31"/>
  <c r="F17" i="31" s="1"/>
  <c r="C24" i="31"/>
  <c r="C32" i="31"/>
  <c r="C40" i="31"/>
  <c r="C39" i="31" s="1"/>
  <c r="C23" i="31" l="1"/>
  <c r="C9" i="31"/>
  <c r="D24" i="31"/>
  <c r="E24" i="31"/>
  <c r="G24" i="31" s="1"/>
  <c r="C8" i="31" l="1"/>
  <c r="E32" i="31"/>
  <c r="F32" i="31" l="1"/>
  <c r="D40" i="31"/>
  <c r="D32" i="31" l="1"/>
  <c r="G32" i="31" s="1"/>
  <c r="E23" i="31" l="1"/>
  <c r="D23" i="31"/>
  <c r="D17" i="31" l="1"/>
  <c r="G17" i="31" s="1"/>
  <c r="F13" i="31" l="1"/>
  <c r="E12" i="31"/>
  <c r="D12" i="31"/>
  <c r="D9" i="31" s="1"/>
  <c r="E9" i="31" l="1"/>
  <c r="G12" i="31"/>
  <c r="G10" i="31"/>
  <c r="F10" i="31"/>
  <c r="F11" i="31"/>
  <c r="F12" i="31"/>
  <c r="F24" i="31"/>
  <c r="E40" i="31"/>
  <c r="E39" i="31" s="1"/>
  <c r="D39" i="31"/>
  <c r="G40" i="31" l="1"/>
  <c r="G9" i="31"/>
  <c r="D8" i="31"/>
  <c r="D7" i="31" s="1"/>
  <c r="G23" i="31"/>
  <c r="C7" i="31"/>
  <c r="E8" i="31"/>
  <c r="F9" i="31"/>
  <c r="F40" i="31"/>
  <c r="F23" i="31"/>
  <c r="F8" i="31" l="1"/>
  <c r="G8" i="31"/>
  <c r="G39" i="31"/>
  <c r="F39" i="31"/>
  <c r="E7" i="31"/>
  <c r="F7" i="31" l="1"/>
  <c r="G7" i="31"/>
</calcChain>
</file>

<file path=xl/sharedStrings.xml><?xml version="1.0" encoding="utf-8"?>
<sst xmlns="http://schemas.openxmlformats.org/spreadsheetml/2006/main" count="99" uniqueCount="99">
  <si>
    <t>2</t>
  </si>
  <si>
    <t>3</t>
  </si>
  <si>
    <t>4</t>
  </si>
  <si>
    <t>5</t>
  </si>
  <si>
    <t>6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</si>
  <si>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</si>
  <si>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</si>
  <si>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</si>
  <si>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</si>
  <si>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</si>
  <si>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</si>
  <si>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</si>
  <si>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</si>
  <si>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</si>
  <si>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</si>
  <si>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</si>
  <si>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</si>
  <si>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</si>
  <si>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</si>
  <si>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 xml:space="preserve">Исполнение за 1 квартал </t>
  </si>
  <si>
    <t>Государственная пошлина</t>
  </si>
  <si>
    <t>План на 1 квартал (кассовый)</t>
  </si>
  <si>
    <t>% исполнения к плану на год</t>
  </si>
  <si>
    <t>% исполнения к (кассовому) плану на 1 квартал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</si>
  <si>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</si>
  <si>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</si>
  <si>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</si>
  <si>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</si>
  <si>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</si>
  <si>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</si>
  <si>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</si>
  <si>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</si>
  <si>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</si>
  <si>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</si>
  <si>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</si>
  <si>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</si>
  <si>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</si>
  <si>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</si>
  <si>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</si>
  <si>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</si>
  <si>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</si>
  <si>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</si>
  <si>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</si>
  <si>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</si>
  <si>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</si>
  <si>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</si>
  <si>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</si>
  <si>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</si>
  <si>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</si>
  <si>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</si>
  <si>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</si>
  <si>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</si>
  <si>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</si>
  <si>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</si>
  <si>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</si>
  <si>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</si>
  <si>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</si>
  <si>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</si>
  <si>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</si>
  <si>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</si>
  <si>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</si>
  <si>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</si>
  <si>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</si>
  <si>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7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</si>
  <si>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</si>
  <si>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</si>
  <si>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</si>
  <si>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</si>
  <si>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</si>
  <si>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</si>
  <si>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</si>
  <si>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</si>
  <si>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</si>
  <si>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</si>
  <si>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</si>
  <si>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</si>
  <si>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</si>
  <si>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</si>
  <si>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</si>
  <si>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</si>
  <si>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</si>
  <si>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</si>
  <si>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</si>
  <si>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</si>
  <si>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</si>
  <si>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</si>
  <si>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</si>
  <si>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</si>
  <si>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</si>
  <si>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</si>
  <si>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Утвержденный план на год</t>
  </si>
  <si>
    <t>000 2 18 04010 04 0000 150</t>
  </si>
  <si>
    <t>Доходы бюджетов городских округов от возврата бюджетными учреждениями остатков субсидий прошлых лет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</si>
  <si>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</si>
  <si>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</si>
  <si>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</si>
  <si>
    <t xml:space="preserve">Сведения об исполнении бюджета городского округа Мегион ХМАО-Югры за первый квартал 2026 года по доходам в разрезе видов доходов в сравнении с запланированными значениями на первый квартал 2026 года 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</si>
  <si>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</si>
  <si>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000 2 08 04000 04 0000 150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</si>
</sst>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6" fontId="4" fillId="0" borderId="0" applyFont="0" applyFill="0" applyBorder="0" applyAlignment="0" applyProtection="0"/>
  </cellStyleXfs>
  <cellXfs count="47">
    <xf numFmtId="0" fontId="0" fillId="0" borderId="0" xfId="0"/>
    <xf numFmtId="0" fontId="6" fillId="2" borderId="0" xfId="56" applyFont="1" applyFill="1">
      <alignment wrapText="1"/>
    </xf>
    <xf numFmtId="165" fontId="6" fillId="2" borderId="0" xfId="56" applyNumberFormat="1" applyFont="1" applyFill="1">
      <alignment wrapText="1"/>
    </xf>
    <xf numFmtId="0" fontId="6" fillId="0" borderId="0" xfId="56" applyFont="1" applyFill="1">
      <alignment wrapText="1"/>
    </xf>
    <xf numFmtId="0" fontId="6" fillId="2" borderId="0" xfId="56" applyFont="1" applyFill="1" applyAlignment="1">
      <alignment vertical="center" wrapText="1"/>
    </xf>
    <xf numFmtId="0" fontId="10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0" fontId="6" fillId="2" borderId="1" xfId="56" applyFont="1" applyFill="1" applyBorder="1" applyAlignment="1">
      <alignment vertical="center" wrapText="1"/>
    </xf>
    <xf numFmtId="0" fontId="7" fillId="2" borderId="1" xfId="56" applyFont="1" applyFill="1" applyBorder="1" applyAlignment="1">
      <alignment horizontal="left" vertical="center" wrapText="1"/>
    </xf>
    <xf numFmtId="167" fontId="7" fillId="2" borderId="1" xfId="53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56" applyFont="1" applyFill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vertical="center"/>
    </xf>
    <xf numFmtId="0" fontId="12" fillId="2" borderId="1" xfId="56" applyFont="1" applyFill="1" applyBorder="1" applyAlignment="1">
      <alignment horizontal="left" vertical="center" wrapText="1"/>
    </xf>
    <xf numFmtId="167" fontId="12" fillId="2" borderId="1" xfId="53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167" fontId="6" fillId="2" borderId="1" xfId="0" applyNumberFormat="1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167" fontId="6" fillId="2" borderId="1" xfId="53" applyNumberFormat="1" applyFont="1" applyFill="1" applyBorder="1" applyAlignment="1">
      <alignment horizontal="right" vertical="center" wrapText="1"/>
    </xf>
    <xf numFmtId="0" fontId="6" fillId="2" borderId="1" xfId="56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7" fillId="2" borderId="3" xfId="56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167" fontId="6" fillId="2" borderId="1" xfId="58" applyNumberFormat="1" applyFont="1" applyFill="1" applyBorder="1" applyAlignment="1">
      <alignment horizontal="right" vertical="center" wrapText="1"/>
    </xf>
    <xf numFmtId="167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left" wrapText="1"/>
    </xf>
    <xf numFmtId="0" fontId="6" fillId="2" borderId="1" xfId="56" applyFont="1" applyFill="1" applyBorder="1" applyAlignment="1">
      <alignment horizontal="right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2" fontId="6" fillId="2" borderId="0" xfId="56" applyNumberFormat="1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7"/>
  <sheetViews>
    <sheetView tabSelected="1" zoomScale="90" zoomScaleNormal="90" workbookViewId="0">
      <selection activeCell="E27" sqref="E27"/>
    </sheetView>
  </sheetViews>
  <sheetFormatPr defaultColWidth="8.85546875" defaultRowHeight="12.75" x14ac:dyDescent="0.2"/>
  <cols>
    <col min="1" max="1" width="24.42578125" style="1" customWidth="1"/>
    <col min="2" max="2" width="57.85546875" style="1" customWidth="1"/>
    <col min="3" max="3" width="16.28515625" style="4" customWidth="1"/>
    <col min="4" max="4" width="16" style="1" customWidth="1"/>
    <col min="5" max="5" width="17.28515625" style="4" customWidth="1"/>
    <col min="6" max="6" width="14.28515625" style="1" customWidth="1"/>
    <col min="7" max="7" width="14.5703125" style="1" customWidth="1"/>
    <col min="8" max="8" width="8.85546875" style="1" customWidth="1"/>
    <col min="9" max="16384" width="8.85546875" style="1"/>
  </cols>
  <sheetData>
    <row r="2" spans="1:7" ht="33.75" customHeight="1" x14ac:dyDescent="0.2">
      <c r="A2" s="42" t="s">
        <v>96</v>
      </c>
      <c r="B2" s="42"/>
      <c r="C2" s="42"/>
      <c r="D2" s="42"/>
      <c r="E2" s="42"/>
      <c r="F2" s="42"/>
      <c r="G2" s="42"/>
    </row>
    <row r="3" spans="1:7" ht="12.75" customHeight="1" x14ac:dyDescent="0.2">
      <c r="B3" s="5"/>
      <c r="C3" s="6"/>
      <c r="D3" s="5"/>
      <c r="E3" s="6"/>
      <c r="F3" s="5"/>
      <c r="G3" s="7" t="s">
        <v>9</v>
      </c>
    </row>
    <row r="4" spans="1:7" ht="12.75" customHeight="1" x14ac:dyDescent="0.2">
      <c r="A4" s="40" t="s">
        <v>55</v>
      </c>
      <c r="B4" s="43" t="s">
        <v>10</v>
      </c>
      <c r="C4" s="45" t="s">
        <v>90</v>
      </c>
      <c r="D4" s="45" t="s">
        <v>21</v>
      </c>
      <c r="E4" s="38" t="s">
        <v>19</v>
      </c>
      <c r="F4" s="45" t="s">
        <v>22</v>
      </c>
      <c r="G4" s="38" t="s">
        <v>23</v>
      </c>
    </row>
    <row r="5" spans="1:7" ht="45" customHeight="1" x14ac:dyDescent="0.2">
      <c r="A5" s="41"/>
      <c r="B5" s="44"/>
      <c r="C5" s="39"/>
      <c r="D5" s="46"/>
      <c r="E5" s="39"/>
      <c r="F5" s="46"/>
      <c r="G5" s="39"/>
    </row>
    <row r="6" spans="1:7" x14ac:dyDescent="0.2">
      <c r="A6" s="20">
        <v>1</v>
      </c>
      <c r="B6" s="21" t="s">
        <v>0</v>
      </c>
      <c r="C6" s="21" t="s">
        <v>1</v>
      </c>
      <c r="D6" s="21" t="s">
        <v>2</v>
      </c>
      <c r="E6" s="35" t="s">
        <v>3</v>
      </c>
      <c r="F6" s="35" t="s">
        <v>4</v>
      </c>
      <c r="G6" s="35" t="s">
        <v>63</v>
      </c>
    </row>
    <row r="7" spans="1:7" x14ac:dyDescent="0.2">
      <c r="A7" s="8"/>
      <c r="B7" s="22" t="s">
        <v>11</v>
      </c>
      <c r="C7" s="10">
        <f>SUM(C8+C39)</f>
        <v>7193972.5</v>
      </c>
      <c r="D7" s="10">
        <f>SUM(D8+D39)</f>
        <v>1439233.5</v>
      </c>
      <c r="E7" s="10">
        <f>SUM(E8+E39)</f>
        <v>1328315.3999999999</v>
      </c>
      <c r="F7" s="10">
        <f>SUM(E7/C7)*100</f>
        <v>18.5</v>
      </c>
      <c r="G7" s="10">
        <f>SUM(E7/D7)*100</f>
        <v>92.3</v>
      </c>
    </row>
    <row r="8" spans="1:7" x14ac:dyDescent="0.2">
      <c r="A8" s="23" t="s">
        <v>31</v>
      </c>
      <c r="B8" s="9" t="s">
        <v>12</v>
      </c>
      <c r="C8" s="10">
        <f>SUM(C9+C23)</f>
        <v>2840630.6</v>
      </c>
      <c r="D8" s="10">
        <f>SUM(D9+D23)</f>
        <v>541124.1</v>
      </c>
      <c r="E8" s="10">
        <f>SUM(E9+E23)</f>
        <v>536138.1</v>
      </c>
      <c r="F8" s="10">
        <f t="shared" ref="F8:F40" si="0">SUM(E8/C8)*100</f>
        <v>18.899999999999999</v>
      </c>
      <c r="G8" s="10">
        <f t="shared" ref="G8:G40" si="1">SUM(E8/D8)*100</f>
        <v>99.1</v>
      </c>
    </row>
    <row r="9" spans="1:7" x14ac:dyDescent="0.2">
      <c r="A9" s="8"/>
      <c r="B9" s="9" t="s">
        <v>5</v>
      </c>
      <c r="C9" s="10">
        <f>SUM(C10+C11+C12+C17+C21)</f>
        <v>2574686.7999999998</v>
      </c>
      <c r="D9" s="10">
        <f t="shared" ref="D9:E9" si="2">SUM(D10+D11+D12+D17+D21)</f>
        <v>500019.5</v>
      </c>
      <c r="E9" s="10">
        <f t="shared" si="2"/>
        <v>485552.6</v>
      </c>
      <c r="F9" s="10">
        <f t="shared" si="0"/>
        <v>18.899999999999999</v>
      </c>
      <c r="G9" s="10">
        <f t="shared" si="1"/>
        <v>97.1</v>
      </c>
    </row>
    <row r="10" spans="1:7" ht="14.25" customHeight="1" x14ac:dyDescent="0.2">
      <c r="A10" s="11" t="s">
        <v>32</v>
      </c>
      <c r="B10" s="12" t="s">
        <v>13</v>
      </c>
      <c r="C10" s="13">
        <v>2102329.9</v>
      </c>
      <c r="D10" s="28">
        <v>433200</v>
      </c>
      <c r="E10" s="13">
        <v>425612</v>
      </c>
      <c r="F10" s="19">
        <f t="shared" si="0"/>
        <v>20.2</v>
      </c>
      <c r="G10" s="19">
        <f t="shared" si="1"/>
        <v>98.2</v>
      </c>
    </row>
    <row r="11" spans="1:7" ht="27.75" customHeight="1" x14ac:dyDescent="0.2">
      <c r="A11" s="11" t="s">
        <v>33</v>
      </c>
      <c r="B11" s="12" t="s">
        <v>14</v>
      </c>
      <c r="C11" s="13">
        <v>22401.9</v>
      </c>
      <c r="D11" s="28">
        <v>5600.5</v>
      </c>
      <c r="E11" s="13">
        <v>5103.2</v>
      </c>
      <c r="F11" s="19">
        <f t="shared" si="0"/>
        <v>22.8</v>
      </c>
      <c r="G11" s="19">
        <f t="shared" si="1"/>
        <v>91.1</v>
      </c>
    </row>
    <row r="12" spans="1:7" ht="18" customHeight="1" x14ac:dyDescent="0.2">
      <c r="A12" s="11" t="s">
        <v>34</v>
      </c>
      <c r="B12" s="14" t="s">
        <v>85</v>
      </c>
      <c r="C12" s="15">
        <f>SUM(C13:C16)</f>
        <v>304300</v>
      </c>
      <c r="D12" s="15">
        <f>SUM(D13:D16)</f>
        <v>38700</v>
      </c>
      <c r="E12" s="15">
        <f>SUM(E13:E16)</f>
        <v>30226.5</v>
      </c>
      <c r="F12" s="15">
        <f t="shared" si="0"/>
        <v>9.9</v>
      </c>
      <c r="G12" s="19">
        <f t="shared" si="1"/>
        <v>78.099999999999994</v>
      </c>
    </row>
    <row r="13" spans="1:7" ht="26.25" customHeight="1" x14ac:dyDescent="0.2">
      <c r="A13" s="11" t="s">
        <v>35</v>
      </c>
      <c r="B13" s="16" t="s">
        <v>26</v>
      </c>
      <c r="C13" s="17">
        <v>296700</v>
      </c>
      <c r="D13" s="19">
        <v>37100</v>
      </c>
      <c r="E13" s="13">
        <v>29851.9</v>
      </c>
      <c r="F13" s="19">
        <f t="shared" si="0"/>
        <v>10.1</v>
      </c>
      <c r="G13" s="19">
        <f t="shared" si="1"/>
        <v>80.5</v>
      </c>
    </row>
    <row r="14" spans="1:7" ht="19.5" customHeight="1" x14ac:dyDescent="0.2">
      <c r="A14" s="11" t="s">
        <v>36</v>
      </c>
      <c r="B14" s="16" t="s">
        <v>27</v>
      </c>
      <c r="C14" s="13">
        <v>0</v>
      </c>
      <c r="D14" s="19">
        <v>0</v>
      </c>
      <c r="E14" s="13">
        <v>0</v>
      </c>
      <c r="F14" s="19">
        <v>0</v>
      </c>
      <c r="G14" s="19">
        <v>0</v>
      </c>
    </row>
    <row r="15" spans="1:7" ht="19.5" customHeight="1" x14ac:dyDescent="0.2">
      <c r="A15" s="11" t="s">
        <v>86</v>
      </c>
      <c r="B15" s="16" t="s">
        <v>87</v>
      </c>
      <c r="C15" s="13">
        <v>42</v>
      </c>
      <c r="D15" s="19">
        <v>42</v>
      </c>
      <c r="E15" s="13">
        <v>0</v>
      </c>
      <c r="F15" s="19">
        <f t="shared" si="0"/>
        <v>0</v>
      </c>
      <c r="G15" s="19">
        <f t="shared" si="1"/>
        <v>0</v>
      </c>
    </row>
    <row r="16" spans="1:7" ht="27.75" customHeight="1" x14ac:dyDescent="0.2">
      <c r="A16" s="11" t="s">
        <v>56</v>
      </c>
      <c r="B16" s="16" t="s">
        <v>57</v>
      </c>
      <c r="C16" s="13">
        <v>7558</v>
      </c>
      <c r="D16" s="19">
        <v>1558</v>
      </c>
      <c r="E16" s="13">
        <v>374.6</v>
      </c>
      <c r="F16" s="19">
        <f t="shared" si="0"/>
        <v>5</v>
      </c>
      <c r="G16" s="19">
        <f t="shared" si="1"/>
        <v>24</v>
      </c>
    </row>
    <row r="17" spans="1:7" ht="19.5" customHeight="1" x14ac:dyDescent="0.2">
      <c r="A17" s="11" t="s">
        <v>37</v>
      </c>
      <c r="B17" s="14" t="s">
        <v>84</v>
      </c>
      <c r="C17" s="15">
        <f>SUM(C18:C20)</f>
        <v>114372</v>
      </c>
      <c r="D17" s="15">
        <f>SUM(D18:D20)</f>
        <v>14700</v>
      </c>
      <c r="E17" s="15">
        <f>SUM(E18:E20)</f>
        <v>13721.6</v>
      </c>
      <c r="F17" s="19">
        <f t="shared" si="0"/>
        <v>12</v>
      </c>
      <c r="G17" s="19">
        <f t="shared" si="1"/>
        <v>93.3</v>
      </c>
    </row>
    <row r="18" spans="1:7" ht="18.75" customHeight="1" x14ac:dyDescent="0.2">
      <c r="A18" s="11" t="s">
        <v>38</v>
      </c>
      <c r="B18" s="16" t="s">
        <v>28</v>
      </c>
      <c r="C18" s="13">
        <v>50100</v>
      </c>
      <c r="D18" s="19">
        <v>3200</v>
      </c>
      <c r="E18" s="4">
        <v>3264.4</v>
      </c>
      <c r="F18" s="19">
        <f t="shared" si="0"/>
        <v>6.5</v>
      </c>
      <c r="G18" s="19">
        <f t="shared" si="1"/>
        <v>102</v>
      </c>
    </row>
    <row r="19" spans="1:7" ht="18" customHeight="1" x14ac:dyDescent="0.2">
      <c r="A19" s="11" t="s">
        <v>58</v>
      </c>
      <c r="B19" s="16" t="s">
        <v>29</v>
      </c>
      <c r="C19" s="13">
        <v>30063</v>
      </c>
      <c r="D19" s="19">
        <v>4400</v>
      </c>
      <c r="E19" s="13">
        <v>5018.7</v>
      </c>
      <c r="F19" s="19">
        <f t="shared" si="0"/>
        <v>16.7</v>
      </c>
      <c r="G19" s="19">
        <f t="shared" si="1"/>
        <v>114.1</v>
      </c>
    </row>
    <row r="20" spans="1:7" ht="15" customHeight="1" x14ac:dyDescent="0.2">
      <c r="A20" s="11" t="s">
        <v>39</v>
      </c>
      <c r="B20" s="16" t="s">
        <v>30</v>
      </c>
      <c r="C20" s="13">
        <v>34209</v>
      </c>
      <c r="D20" s="19">
        <v>7100</v>
      </c>
      <c r="E20" s="13">
        <v>5438.5</v>
      </c>
      <c r="F20" s="19">
        <f t="shared" si="0"/>
        <v>15.9</v>
      </c>
      <c r="G20" s="19">
        <f t="shared" si="1"/>
        <v>76.599999999999994</v>
      </c>
    </row>
    <row r="21" spans="1:7" ht="15" customHeight="1" x14ac:dyDescent="0.2">
      <c r="A21" s="11" t="s">
        <v>40</v>
      </c>
      <c r="B21" s="12" t="s">
        <v>20</v>
      </c>
      <c r="C21" s="13">
        <v>31283</v>
      </c>
      <c r="D21" s="19">
        <v>7819</v>
      </c>
      <c r="E21" s="13">
        <v>10889.3</v>
      </c>
      <c r="F21" s="19">
        <f t="shared" si="0"/>
        <v>34.799999999999997</v>
      </c>
      <c r="G21" s="19">
        <f t="shared" si="1"/>
        <v>139.30000000000001</v>
      </c>
    </row>
    <row r="22" spans="1:7" ht="27" customHeight="1" x14ac:dyDescent="0.2">
      <c r="A22" s="11" t="s">
        <v>64</v>
      </c>
      <c r="B22" s="18" t="s">
        <v>65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">
      <c r="A23" s="8"/>
      <c r="B23" s="9" t="s">
        <v>6</v>
      </c>
      <c r="C23" s="10">
        <f>SUM(C24+C30+C31+C32+C37+C38)</f>
        <v>265943.8</v>
      </c>
      <c r="D23" s="10">
        <f t="shared" ref="D23:E23" si="3">SUM(D24+D30+D31+D32+D37+D38)</f>
        <v>41104.6</v>
      </c>
      <c r="E23" s="10">
        <f t="shared" si="3"/>
        <v>50585.5</v>
      </c>
      <c r="F23" s="10">
        <f t="shared" si="0"/>
        <v>19</v>
      </c>
      <c r="G23" s="10">
        <f t="shared" si="1"/>
        <v>123.1</v>
      </c>
    </row>
    <row r="24" spans="1:7" ht="30" customHeight="1" x14ac:dyDescent="0.2">
      <c r="A24" s="11" t="s">
        <v>41</v>
      </c>
      <c r="B24" s="24" t="s">
        <v>83</v>
      </c>
      <c r="C24" s="19">
        <f t="shared" ref="C24:D24" si="4">SUM(C25+C26+C27+C28+C29)</f>
        <v>171522.2</v>
      </c>
      <c r="D24" s="19">
        <f t="shared" si="4"/>
        <v>19079.8</v>
      </c>
      <c r="E24" s="19">
        <f>SUM(E25+E26+E27+E28+E29)</f>
        <v>20966.099999999999</v>
      </c>
      <c r="F24" s="19">
        <f t="shared" si="0"/>
        <v>12.2</v>
      </c>
      <c r="G24" s="19">
        <f t="shared" si="1"/>
        <v>109.9</v>
      </c>
    </row>
    <row r="25" spans="1:7" s="3" customFormat="1" ht="38.25" hidden="1" customHeight="1" x14ac:dyDescent="0.2">
      <c r="A25" s="25" t="s">
        <v>66</v>
      </c>
      <c r="B25" s="26" t="s">
        <v>70</v>
      </c>
      <c r="C25" s="19">
        <v>0</v>
      </c>
      <c r="D25" s="19">
        <v>0</v>
      </c>
      <c r="E25" s="19">
        <v>0</v>
      </c>
      <c r="F25" s="19" t="e">
        <f t="shared" ref="F25:F37" si="5">SUM(E25/C25)*100</f>
        <v>#DIV/0!</v>
      </c>
      <c r="G25" s="19" t="e">
        <f t="shared" ref="G25:G37" si="6">SUM(E25/D25)*100</f>
        <v>#DIV/0!</v>
      </c>
    </row>
    <row r="26" spans="1:7" ht="64.5" customHeight="1" x14ac:dyDescent="0.2">
      <c r="A26" s="25" t="s">
        <v>67</v>
      </c>
      <c r="B26" s="26" t="s">
        <v>71</v>
      </c>
      <c r="C26" s="19">
        <v>156847.9</v>
      </c>
      <c r="D26" s="19">
        <v>15442</v>
      </c>
      <c r="E26" s="19">
        <v>17135</v>
      </c>
      <c r="F26" s="19">
        <f t="shared" si="5"/>
        <v>10.9</v>
      </c>
      <c r="G26" s="19">
        <f t="shared" si="6"/>
        <v>111</v>
      </c>
    </row>
    <row r="27" spans="1:7" ht="38.25" x14ac:dyDescent="0.2">
      <c r="A27" s="27" t="s">
        <v>93</v>
      </c>
      <c r="B27" s="26" t="s">
        <v>94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s="3" customFormat="1" ht="27.75" hidden="1" customHeight="1" x14ac:dyDescent="0.2">
      <c r="A28" s="25" t="s">
        <v>68</v>
      </c>
      <c r="B28" s="26" t="s">
        <v>72</v>
      </c>
      <c r="C28" s="19">
        <v>0</v>
      </c>
      <c r="D28" s="19">
        <v>0</v>
      </c>
      <c r="E28" s="19">
        <v>0</v>
      </c>
      <c r="F28" s="19" t="e">
        <f t="shared" si="5"/>
        <v>#DIV/0!</v>
      </c>
      <c r="G28" s="19" t="e">
        <f t="shared" si="6"/>
        <v>#DIV/0!</v>
      </c>
    </row>
    <row r="29" spans="1:7" ht="63" customHeight="1" x14ac:dyDescent="0.2">
      <c r="A29" s="25" t="s">
        <v>69</v>
      </c>
      <c r="B29" s="26" t="s">
        <v>73</v>
      </c>
      <c r="C29" s="19">
        <v>14674.3</v>
      </c>
      <c r="D29" s="19">
        <v>3637.8</v>
      </c>
      <c r="E29" s="19">
        <v>3831.1</v>
      </c>
      <c r="F29" s="19">
        <f t="shared" si="5"/>
        <v>26.1</v>
      </c>
      <c r="G29" s="19">
        <f t="shared" si="6"/>
        <v>105.3</v>
      </c>
    </row>
    <row r="30" spans="1:7" ht="21" customHeight="1" x14ac:dyDescent="0.2">
      <c r="A30" s="11" t="s">
        <v>42</v>
      </c>
      <c r="B30" s="12" t="s">
        <v>15</v>
      </c>
      <c r="C30" s="28">
        <v>0</v>
      </c>
      <c r="D30" s="28">
        <v>0</v>
      </c>
      <c r="E30" s="28">
        <v>0</v>
      </c>
      <c r="F30" s="19">
        <v>0</v>
      </c>
      <c r="G30" s="19">
        <v>0</v>
      </c>
    </row>
    <row r="31" spans="1:7" ht="21" customHeight="1" x14ac:dyDescent="0.2">
      <c r="A31" s="11" t="s">
        <v>43</v>
      </c>
      <c r="B31" s="12" t="s">
        <v>62</v>
      </c>
      <c r="C31" s="28">
        <v>34.799999999999997</v>
      </c>
      <c r="D31" s="28">
        <v>9.5</v>
      </c>
      <c r="E31" s="28">
        <v>4035.3</v>
      </c>
      <c r="F31" s="19">
        <f t="shared" si="5"/>
        <v>11595.7</v>
      </c>
      <c r="G31" s="19">
        <f t="shared" si="6"/>
        <v>42476.800000000003</v>
      </c>
    </row>
    <row r="32" spans="1:7" ht="27.75" customHeight="1" x14ac:dyDescent="0.2">
      <c r="A32" s="11" t="s">
        <v>44</v>
      </c>
      <c r="B32" s="14" t="s">
        <v>82</v>
      </c>
      <c r="C32" s="19">
        <f>SUM(C33+C34+C35+C36)</f>
        <v>89166.7</v>
      </c>
      <c r="D32" s="19">
        <f t="shared" ref="D32:E32" si="7">SUM(D33+D34+D35+D36)</f>
        <v>20752.7</v>
      </c>
      <c r="E32" s="19">
        <f t="shared" si="7"/>
        <v>23952.3</v>
      </c>
      <c r="F32" s="19">
        <f t="shared" si="5"/>
        <v>26.9</v>
      </c>
      <c r="G32" s="19">
        <f t="shared" si="6"/>
        <v>115.4</v>
      </c>
    </row>
    <row r="33" spans="1:7" ht="24.75" customHeight="1" x14ac:dyDescent="0.2">
      <c r="A33" s="25" t="s">
        <v>74</v>
      </c>
      <c r="B33" s="26" t="s">
        <v>95</v>
      </c>
      <c r="C33" s="29">
        <v>79800</v>
      </c>
      <c r="D33" s="19">
        <v>19950</v>
      </c>
      <c r="E33" s="19">
        <v>22083</v>
      </c>
      <c r="F33" s="19">
        <f t="shared" si="5"/>
        <v>27.7</v>
      </c>
      <c r="G33" s="19">
        <f t="shared" si="6"/>
        <v>110.7</v>
      </c>
    </row>
    <row r="34" spans="1:7" ht="64.5" customHeight="1" x14ac:dyDescent="0.2">
      <c r="A34" s="25" t="s">
        <v>75</v>
      </c>
      <c r="B34" s="30" t="s">
        <v>78</v>
      </c>
      <c r="C34" s="29">
        <v>1637</v>
      </c>
      <c r="D34" s="29">
        <v>352.7</v>
      </c>
      <c r="E34" s="29">
        <v>486.4</v>
      </c>
      <c r="F34" s="19">
        <f t="shared" si="5"/>
        <v>29.7</v>
      </c>
      <c r="G34" s="19">
        <f t="shared" si="6"/>
        <v>137.9</v>
      </c>
    </row>
    <row r="35" spans="1:7" ht="27.75" customHeight="1" x14ac:dyDescent="0.2">
      <c r="A35" s="25" t="s">
        <v>76</v>
      </c>
      <c r="B35" s="30" t="s">
        <v>79</v>
      </c>
      <c r="C35" s="29">
        <v>6778.6</v>
      </c>
      <c r="D35" s="29">
        <v>300</v>
      </c>
      <c r="E35" s="29">
        <v>1343.6</v>
      </c>
      <c r="F35" s="19">
        <f t="shared" si="5"/>
        <v>19.8</v>
      </c>
      <c r="G35" s="19">
        <f t="shared" si="6"/>
        <v>447.9</v>
      </c>
    </row>
    <row r="36" spans="1:7" ht="52.5" customHeight="1" x14ac:dyDescent="0.2">
      <c r="A36" s="25" t="s">
        <v>77</v>
      </c>
      <c r="B36" s="31" t="s">
        <v>80</v>
      </c>
      <c r="C36" s="29">
        <v>951.1</v>
      </c>
      <c r="D36" s="29">
        <v>150</v>
      </c>
      <c r="E36" s="29">
        <v>39.299999999999997</v>
      </c>
      <c r="F36" s="19">
        <f t="shared" si="5"/>
        <v>4.0999999999999996</v>
      </c>
      <c r="G36" s="19">
        <f t="shared" si="6"/>
        <v>26.2</v>
      </c>
    </row>
    <row r="37" spans="1:7" ht="18.75" customHeight="1" x14ac:dyDescent="0.2">
      <c r="A37" s="11" t="s">
        <v>45</v>
      </c>
      <c r="B37" s="12" t="s">
        <v>16</v>
      </c>
      <c r="C37" s="13">
        <v>5220.1000000000004</v>
      </c>
      <c r="D37" s="19">
        <v>1262.5999999999999</v>
      </c>
      <c r="E37" s="13">
        <v>1675.2</v>
      </c>
      <c r="F37" s="19">
        <f t="shared" si="5"/>
        <v>32.1</v>
      </c>
      <c r="G37" s="19">
        <f t="shared" si="6"/>
        <v>132.69999999999999</v>
      </c>
    </row>
    <row r="38" spans="1:7" ht="16.5" customHeight="1" x14ac:dyDescent="0.2">
      <c r="A38" s="11" t="s">
        <v>46</v>
      </c>
      <c r="B38" s="12" t="s">
        <v>17</v>
      </c>
      <c r="C38" s="19">
        <v>0</v>
      </c>
      <c r="D38" s="19">
        <v>0</v>
      </c>
      <c r="E38" s="13">
        <v>-43.4</v>
      </c>
      <c r="F38" s="19">
        <v>0</v>
      </c>
      <c r="G38" s="19">
        <v>0</v>
      </c>
    </row>
    <row r="39" spans="1:7" ht="15" customHeight="1" x14ac:dyDescent="0.2">
      <c r="A39" s="23" t="s">
        <v>47</v>
      </c>
      <c r="B39" s="32" t="s">
        <v>7</v>
      </c>
      <c r="C39" s="10">
        <f>SUM(C40+C46+C47+C50)</f>
        <v>4353341.9000000004</v>
      </c>
      <c r="D39" s="10">
        <f>SUM(D40+D46+D47+D50)</f>
        <v>898109.4</v>
      </c>
      <c r="E39" s="10">
        <f>SUM(E40+E46+E47+E48+E49+E50)</f>
        <v>792177.3</v>
      </c>
      <c r="F39" s="10">
        <f t="shared" si="0"/>
        <v>18.2</v>
      </c>
      <c r="G39" s="10">
        <f t="shared" si="1"/>
        <v>88.2</v>
      </c>
    </row>
    <row r="40" spans="1:7" ht="27.75" customHeight="1" x14ac:dyDescent="0.2">
      <c r="A40" s="11" t="s">
        <v>48</v>
      </c>
      <c r="B40" s="8" t="s">
        <v>18</v>
      </c>
      <c r="C40" s="19">
        <f>SUM(C42+C43+C44+C45)</f>
        <v>4353341.9000000004</v>
      </c>
      <c r="D40" s="19">
        <f>SUM(D42+D43+D44+D45)</f>
        <v>898109.4</v>
      </c>
      <c r="E40" s="19">
        <f>SUM(E42+E43+E44+E45)</f>
        <v>797928.5</v>
      </c>
      <c r="F40" s="19">
        <f t="shared" si="0"/>
        <v>18.3</v>
      </c>
      <c r="G40" s="19">
        <f t="shared" si="1"/>
        <v>88.8</v>
      </c>
    </row>
    <row r="41" spans="1:7" x14ac:dyDescent="0.2">
      <c r="A41" s="8"/>
      <c r="B41" s="33" t="s">
        <v>81</v>
      </c>
      <c r="C41" s="19"/>
      <c r="D41" s="19"/>
      <c r="E41" s="19"/>
      <c r="F41" s="19"/>
      <c r="G41" s="19"/>
    </row>
    <row r="42" spans="1:7" ht="12.75" customHeight="1" x14ac:dyDescent="0.2">
      <c r="A42" s="11" t="s">
        <v>50</v>
      </c>
      <c r="B42" s="34" t="s">
        <v>59</v>
      </c>
      <c r="C42" s="13">
        <v>622948.4</v>
      </c>
      <c r="D42" s="19">
        <v>185345.6</v>
      </c>
      <c r="E42" s="13">
        <v>185345.6</v>
      </c>
      <c r="F42" s="19">
        <f t="shared" ref="F41:F45" si="8">SUM(E42/C42)*100</f>
        <v>29.8</v>
      </c>
      <c r="G42" s="19">
        <f t="shared" ref="G41:G45" si="9">SUM(E42/D42)*100</f>
        <v>100</v>
      </c>
    </row>
    <row r="43" spans="1:7" ht="12.75" customHeight="1" x14ac:dyDescent="0.2">
      <c r="A43" s="11" t="s">
        <v>51</v>
      </c>
      <c r="B43" s="34" t="s">
        <v>60</v>
      </c>
      <c r="C43" s="13">
        <v>786148.1</v>
      </c>
      <c r="D43" s="19">
        <v>27306.3</v>
      </c>
      <c r="E43" s="13">
        <v>16586.400000000001</v>
      </c>
      <c r="F43" s="19">
        <f t="shared" si="8"/>
        <v>2.1</v>
      </c>
      <c r="G43" s="19">
        <f t="shared" si="9"/>
        <v>60.7</v>
      </c>
    </row>
    <row r="44" spans="1:7" ht="12.75" customHeight="1" x14ac:dyDescent="0.2">
      <c r="A44" s="11" t="s">
        <v>52</v>
      </c>
      <c r="B44" s="34" t="s">
        <v>61</v>
      </c>
      <c r="C44" s="13">
        <v>2843810.5</v>
      </c>
      <c r="D44" s="19">
        <v>661443.19999999995</v>
      </c>
      <c r="E44" s="13">
        <v>577618.69999999995</v>
      </c>
      <c r="F44" s="19">
        <f t="shared" si="8"/>
        <v>20.3</v>
      </c>
      <c r="G44" s="19">
        <f t="shared" si="9"/>
        <v>87.3</v>
      </c>
    </row>
    <row r="45" spans="1:7" ht="12.75" customHeight="1" x14ac:dyDescent="0.2">
      <c r="A45" s="11" t="s">
        <v>53</v>
      </c>
      <c r="B45" s="34" t="s">
        <v>8</v>
      </c>
      <c r="C45" s="17">
        <v>100434.9</v>
      </c>
      <c r="D45" s="19">
        <v>24014.3</v>
      </c>
      <c r="E45" s="13">
        <v>18377.8</v>
      </c>
      <c r="F45" s="19">
        <f t="shared" si="8"/>
        <v>18.3</v>
      </c>
      <c r="G45" s="19">
        <f t="shared" si="9"/>
        <v>76.5</v>
      </c>
    </row>
    <row r="46" spans="1:7" ht="27.75" customHeight="1" x14ac:dyDescent="0.2">
      <c r="A46" s="11" t="s">
        <v>49</v>
      </c>
      <c r="B46" s="26" t="s">
        <v>24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1:7" ht="25.5" customHeight="1" x14ac:dyDescent="0.2">
      <c r="A47" s="11" t="s">
        <v>54</v>
      </c>
      <c r="B47" s="36" t="s">
        <v>25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</row>
    <row r="48" spans="1:7" ht="63.75" customHeight="1" x14ac:dyDescent="0.2">
      <c r="A48" s="11" t="s">
        <v>98</v>
      </c>
      <c r="B48" s="36" t="s">
        <v>97</v>
      </c>
      <c r="C48" s="19">
        <v>0</v>
      </c>
      <c r="D48" s="19">
        <v>0</v>
      </c>
      <c r="E48" s="19">
        <v>-2260</v>
      </c>
      <c r="F48" s="19">
        <v>0</v>
      </c>
      <c r="G48" s="19">
        <v>0</v>
      </c>
    </row>
    <row r="49" spans="1:7" ht="28.5" customHeight="1" x14ac:dyDescent="0.2">
      <c r="A49" s="11" t="s">
        <v>91</v>
      </c>
      <c r="B49" s="26" t="s">
        <v>92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</row>
    <row r="50" spans="1:7" ht="41.25" customHeight="1" x14ac:dyDescent="0.2">
      <c r="A50" s="11" t="s">
        <v>88</v>
      </c>
      <c r="B50" s="8" t="s">
        <v>89</v>
      </c>
      <c r="C50" s="19">
        <v>0</v>
      </c>
      <c r="D50" s="19">
        <v>0</v>
      </c>
      <c r="E50" s="19">
        <v>-3491.2</v>
      </c>
      <c r="F50" s="19">
        <v>0</v>
      </c>
      <c r="G50" s="19">
        <v>0</v>
      </c>
    </row>
    <row r="52" spans="1:7" x14ac:dyDescent="0.2">
      <c r="F52" s="2"/>
    </row>
    <row r="67" spans="3:3" x14ac:dyDescent="0.2">
      <c r="C67" s="37"/>
    </row>
  </sheetData>
  <mergeCells count="8">
    <mergeCell ref="G4:G5"/>
    <mergeCell ref="A4:A5"/>
    <mergeCell ref="A2:G2"/>
    <mergeCell ref="B4:B5"/>
    <mergeCell ref="C4:C5"/>
    <mergeCell ref="D4:D5"/>
    <mergeCell ref="E4:E5"/>
    <mergeCell ref="F4:F5"/>
  </mergeCells>
  <pageMargins left="0.19685039370078741" right="0.11811023622047245" top="0.15748031496062992" bottom="0.15748031496062992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Серкина Татьяна Викторовна</cp:lastModifiedBy>
  <cp:lastPrinted>2026-04-09T09:42:15Z</cp:lastPrinted>
  <dcterms:created xsi:type="dcterms:W3CDTF">1999-06-18T11:49:53Z</dcterms:created>
  <dcterms:modified xsi:type="dcterms:W3CDTF">2026-04-13T07:14:03Z</dcterms:modified>
</cp:coreProperties>
</file>