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20" sheetId="1" r:id="rId1"/>
  </sheets>
  <calcPr calcId="162913"/>
</workbook>
</file>

<file path=xl/calcChain.xml><?xml version="1.0" encoding="utf-8"?>
<calcChain xmlns="http://schemas.openxmlformats.org/spreadsheetml/2006/main">
  <c r="I12" i="1" l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11" i="1"/>
  <c r="F53" i="1"/>
  <c r="G53" i="1" s="1"/>
  <c r="F60" i="1"/>
  <c r="G60" i="1" s="1"/>
  <c r="G12" i="1"/>
  <c r="G13" i="1"/>
  <c r="G14" i="1"/>
  <c r="G15" i="1"/>
  <c r="G16" i="1"/>
  <c r="G19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8" i="1"/>
  <c r="G49" i="1"/>
  <c r="G50" i="1"/>
  <c r="G55" i="1"/>
  <c r="G56" i="1"/>
  <c r="G57" i="1"/>
  <c r="G61" i="1"/>
  <c r="G62" i="1"/>
  <c r="G64" i="1"/>
  <c r="G65" i="1"/>
  <c r="G66" i="1"/>
  <c r="G67" i="1"/>
  <c r="G68" i="1"/>
  <c r="G69" i="1"/>
  <c r="G70" i="1"/>
  <c r="G7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11" i="1"/>
  <c r="D53" i="1" l="1"/>
  <c r="D60" i="1"/>
  <c r="A69" i="1" l="1"/>
  <c r="D59" i="1" l="1"/>
  <c r="D58" i="1" s="1"/>
  <c r="F59" i="1"/>
  <c r="H59" i="1"/>
  <c r="H58" i="1" s="1"/>
  <c r="D55" i="1"/>
  <c r="D56" i="1"/>
  <c r="F56" i="1"/>
  <c r="F55" i="1" s="1"/>
  <c r="H56" i="1"/>
  <c r="H55" i="1" s="1"/>
  <c r="F52" i="1"/>
  <c r="H52" i="1"/>
  <c r="H51" i="1" s="1"/>
  <c r="F49" i="1"/>
  <c r="F48" i="1" s="1"/>
  <c r="H49" i="1"/>
  <c r="H48" i="1" s="1"/>
  <c r="F25" i="1"/>
  <c r="H25" i="1"/>
  <c r="F23" i="1"/>
  <c r="H23" i="1"/>
  <c r="F20" i="1"/>
  <c r="G20" i="1" s="1"/>
  <c r="H20" i="1"/>
  <c r="F12" i="1"/>
  <c r="H12" i="1"/>
  <c r="F13" i="1"/>
  <c r="H13" i="1"/>
  <c r="F15" i="1"/>
  <c r="H15" i="1"/>
  <c r="F18" i="1"/>
  <c r="G18" i="1" s="1"/>
  <c r="H18" i="1"/>
  <c r="C56" i="1"/>
  <c r="C55" i="1" s="1"/>
  <c r="D52" i="1"/>
  <c r="D51" i="1" s="1"/>
  <c r="D49" i="1"/>
  <c r="D48" i="1" s="1"/>
  <c r="D25" i="1"/>
  <c r="D23" i="1"/>
  <c r="C23" i="1"/>
  <c r="D20" i="1"/>
  <c r="D18" i="1"/>
  <c r="D17" i="1" s="1"/>
  <c r="D15" i="1"/>
  <c r="C15" i="1"/>
  <c r="D13" i="1"/>
  <c r="C13" i="1"/>
  <c r="D12" i="1"/>
  <c r="F51" i="1" l="1"/>
  <c r="G51" i="1" s="1"/>
  <c r="G52" i="1"/>
  <c r="F58" i="1"/>
  <c r="G58" i="1" s="1"/>
  <c r="G59" i="1"/>
  <c r="H17" i="1"/>
  <c r="F22" i="1"/>
  <c r="D22" i="1"/>
  <c r="H22" i="1"/>
  <c r="F17" i="1"/>
  <c r="H54" i="1"/>
  <c r="D54" i="1"/>
  <c r="F47" i="1"/>
  <c r="G47" i="1" s="1"/>
  <c r="H47" i="1"/>
  <c r="H11" i="1"/>
  <c r="D47" i="1"/>
  <c r="D11" i="1"/>
  <c r="F54" i="1" l="1"/>
  <c r="G54" i="1" s="1"/>
  <c r="F11" i="1"/>
  <c r="G11" i="1" s="1"/>
  <c r="G17" i="1"/>
  <c r="D46" i="1"/>
  <c r="H46" i="1"/>
  <c r="H63" i="1" s="1"/>
  <c r="D63" i="1"/>
  <c r="F46" i="1" l="1"/>
  <c r="G46" i="1" s="1"/>
  <c r="C53" i="1"/>
  <c r="F63" i="1" l="1"/>
  <c r="G63" i="1" s="1"/>
  <c r="C52" i="1"/>
  <c r="C51" i="1" s="1"/>
  <c r="C61" i="1"/>
  <c r="C59" i="1"/>
  <c r="C49" i="1"/>
  <c r="C41" i="1"/>
  <c r="C38" i="1"/>
  <c r="C36" i="1"/>
  <c r="C32" i="1"/>
  <c r="C29" i="1"/>
  <c r="C25" i="1"/>
  <c r="C20" i="1"/>
  <c r="C12" i="1"/>
  <c r="C22" i="1" l="1"/>
  <c r="C40" i="1"/>
  <c r="C48" i="1"/>
  <c r="C58" i="1"/>
  <c r="C35" i="1"/>
  <c r="C28" i="1"/>
  <c r="C31" i="1"/>
  <c r="C54" i="1" l="1"/>
  <c r="C34" i="1"/>
  <c r="C27" i="1"/>
  <c r="C18" i="1" l="1"/>
  <c r="C17" i="1" l="1"/>
  <c r="C11" i="1" s="1"/>
  <c r="C47" i="1"/>
  <c r="C46" i="1" l="1"/>
  <c r="C63" i="1" s="1"/>
</calcChain>
</file>

<file path=xl/sharedStrings.xml><?xml version="1.0" encoding="utf-8"?>
<sst xmlns="http://schemas.openxmlformats.org/spreadsheetml/2006/main" count="129" uniqueCount="125">
  <si>
    <t xml:space="preserve">к решению Думы </t>
  </si>
  <si>
    <t>города Мегиона</t>
  </si>
  <si>
    <t xml:space="preserve"> Наименование показателя</t>
  </si>
  <si>
    <t>Код источника финансирования по КИВФ, КИВнФ</t>
  </si>
  <si>
    <t>3</t>
  </si>
  <si>
    <t>5</t>
  </si>
  <si>
    <t>ИСТОЧНИКИ ВНУТРЕННЕГО ФИНАНСИРОВАНИЯ ДЕФИЦИТОВ  БЮДЖЕТОВ</t>
  </si>
  <si>
    <t>000 01 00 00 00 00 0000 000</t>
  </si>
  <si>
    <t>Государственные (муниципальные) ценные бумаги,  номинальная стоимость которых указана в валюте  Российской Федерации</t>
  </si>
  <si>
    <t>000 01 01 00 00 00 0000 000</t>
  </si>
  <si>
    <t>Размещение государственных (муниципальных)  ценных бумаг, номинальная стоимость которых  указана в валюте Российской Федерации</t>
  </si>
  <si>
    <t>000 01 01 00 00 00 0000 700</t>
  </si>
  <si>
    <t>Размещение муниципальны  ценных бумаг городских округов, номинальная стоимость которых  указана в валюте Российской Федерации</t>
  </si>
  <si>
    <t>000 01 01 00 00 04 0000 710</t>
  </si>
  <si>
    <t>Погашение государственных (муниципальных)  ценных бумаг, номинальная стоимость которых  указана в валюте Российской Федерации</t>
  </si>
  <si>
    <t>000 01 01 00 00 00 0000 800</t>
  </si>
  <si>
    <t>Погашение муниципальны  ценных бумаг городских округов, номинальная стоимость которых  указана в валюте Российской Федерации</t>
  </si>
  <si>
    <t>000 01 01 00 00 04 0000 810</t>
  </si>
  <si>
    <t>Кредиты кредитных организаций в валюте 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</si>
  <si>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</si>
  <si>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</si>
  <si>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</si>
  <si>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городских округов в  валюте Российской Федерации</t>
  </si>
  <si>
    <t>Погашение кредитов от кредитных организаций в валюте Российской Федерации</t>
  </si>
  <si>
    <t>000 01 02 00 00 00 0000 800</t>
  </si>
  <si>
    <t>Погашение кредитов от кредитных организаций  бюджетами городских округов в  валюте Российской Федерации</t>
  </si>
  <si>
    <t>Бюджетные кредиты от других бюджетов бюджетной  системы Российской Федерации</t>
  </si>
  <si>
    <t>000 01 03 00 00 00 0000 000</t>
  </si>
  <si>
    <t>Получение бюджетных кредитов от других  бюджетов бюджетной системы Российской  Федерации в валюте Российской Федерации</t>
  </si>
  <si>
    <t>000 01 03 01 00 00 0000 700</t>
  </si>
  <si>
    <t>Получение кредитов от других бюджетов бюджетной системы РФ бюджетами городских округов в валюте РФ</t>
  </si>
  <si>
    <t>Погашение бюджетных кредитов, полученных от других бюджетов бюджетной системы Российской  Федерации в валюте Российской Федерации</t>
  </si>
  <si>
    <t>000 01 03 01 00 00 0000 800</t>
  </si>
  <si>
    <t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</si>
  <si>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>Иные источники внутреннего финансирования  дефицитов бюджетов</t>
  </si>
  <si>
    <t>000 01 06 00 00 00 0000 000</t>
  </si>
  <si>
    <t>Акции и иные формы участия в капитале,  находящиеся в государственной и муниципальной  собственности</t>
  </si>
  <si>
    <t>000 01 06 01 00 00 0000 000</t>
  </si>
  <si>
    <t>Средства от продажи акций и иных форм участия  в капитале, находящихся в государственной и  муниципальной собственности</t>
  </si>
  <si>
    <t>000 01 06 01 00 00 0000 630</t>
  </si>
  <si>
    <t>Средства от продажи акций и иных форм участия  в капитале, находящихся в собственности  бюджетов городских округов Российской Федерации</t>
  </si>
  <si>
    <t>000 01 06 01 00 04 0000 630</t>
  </si>
  <si>
    <t>Исполнение государственных и муниципальных  гарантий в валюте Российской Федерации</t>
  </si>
  <si>
    <t>000 01 06 04 00 00 0000 000</t>
  </si>
  <si>
    <t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</si>
  <si>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000 01 06 04 00 00 0000 800</t>
  </si>
  <si>
    <t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</si>
  <si>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000 01 06 04 00 02 0000 810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</si>
  <si>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</si>
  <si>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</si>
  <si>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</si>
  <si>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</si>
  <si>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</si>
  <si>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000 01 06 05 01 00 0000 640</t>
  </si>
  <si>
    <t>Возврат бюджетных кредитов, предоставленных  юридическим лицам из бюджетов городских округов в валюте Российской  Федерации</t>
  </si>
  <si>
    <t>000 01 06 05 01 04 0000 640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</si>
  <si>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</si>
  <si>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000 01 06 05 02 00 0000 640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</si>
  <si>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</si>
  <si>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000 01 06 05 02 02 0000 640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</si>
  <si>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</si>
  <si>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</si>
  <si>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 юридическим лицам из бюджетнов городских округов  в валюте Российской Федерации</t>
  </si>
  <si>
    <t>000 01 06 05 01 04 0000 540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</si>
  <si>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</si>
  <si>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000 01 06 05 02 02 0000 540</t>
  </si>
  <si>
    <t>Прочие источники внутреннего финансирования  дефицитов бюджетов</t>
  </si>
  <si>
    <t>000 01 06 06 00 00 0000 000</t>
  </si>
  <si>
    <t>Увеличение прочих источников финансирования  дефицитов бюджетов за счет иных финансовых  активов</t>
  </si>
  <si>
    <t>000 01 06 06 00 00 0000 500</t>
  </si>
  <si>
    <t xml:space="preserve">Увеличение иных финансовых активов в собственности городских округов Российской Федерации </t>
  </si>
  <si>
    <t>000 01 06 06 01 04 0000 550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</si>
  <si>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</si>
  <si>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</si>
  <si>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</si>
  <si>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</si>
  <si>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остатков финансовых резервов  бюджетов</t>
  </si>
  <si>
    <t>000 01 05 01 00 00 0000 500</t>
  </si>
  <si>
    <t>Увеличение остатков денежных средств  финансовых резервов бюджетов</t>
  </si>
  <si>
    <t>000 01 05 01 01 00 0000 510</t>
  </si>
  <si>
    <t>Увеличение остатков денежных средств  финансового резерва бюджетов городских округов  Российской Федерации</t>
  </si>
  <si>
    <t>000 01 05 01 01 04 0000 510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</si>
  <si>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</si>
  <si>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</si>
  <si>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городских округов</t>
  </si>
  <si>
    <t>Уменьшение остатков средств бюджетов</t>
  </si>
  <si>
    <t>000 01 05 00 00 00 0000 600</t>
  </si>
  <si>
    <t>Уменьшение остатков финансовых резервов  бюджетов</t>
  </si>
  <si>
    <t>000 01 05 01 00 00 0000 600</t>
  </si>
  <si>
    <t>Уменьшение остатков денежных средств  финансовых резервов</t>
  </si>
  <si>
    <t>000 01 05 01 01 00 0000 610</t>
  </si>
  <si>
    <t>Уменьшение остатков денежных средств  финансовых резервов бюджетов городских округов  Российской Федерации</t>
  </si>
  <si>
    <t>000 01 05 01 01 04 0000 610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</si>
  <si>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</si>
  <si>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</si>
  <si>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</si>
  <si>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Уменьшение прочих остатков денежных средств  бюджетов городских округов</t>
  </si>
  <si>
    <t>Уменьшение прочих остатков средств бюджетов, временно размещенных в ценных бумагах</t>
  </si>
  <si>
    <t>Источники финансирования дефицита бюджетов - всего</t>
  </si>
  <si>
    <t>000 90 00 00 00 00 0000 000</t>
  </si>
  <si>
    <t>Сумма на 2020 год  (тыс.рублей)</t>
  </si>
  <si>
    <t>000 01 05 02 00 00 0000 500</t>
  </si>
  <si>
    <t>000 01 05 02 01 00 0000 510</t>
  </si>
  <si>
    <t>000 01 05 02 01 04 0000 510</t>
  </si>
  <si>
    <t>000 01 05 02 01 00 0000 610</t>
  </si>
  <si>
    <t>000 01 05 02 01 04 0000 610</t>
  </si>
  <si>
    <t>000 01 05 02 02 00 0000 620</t>
  </si>
  <si>
    <t>000 01 05 02 02 04 0000 620</t>
  </si>
  <si>
    <t>000 01 03 01 00 04 0000 710</t>
  </si>
  <si>
    <t>000 01 03 01 00 04 0000 810</t>
  </si>
  <si>
    <t>000 01 02 00 00 04 0000 710</t>
  </si>
  <si>
    <t>000 01 02 00 00 04 0000 810</t>
  </si>
  <si>
    <t>Источники внутреннего финансирования дефицита бюджета городского округа город Мегион на 2020 год</t>
  </si>
  <si>
    <t>Решение Думы города от 29.11.2019 №407</t>
  </si>
  <si>
    <t>Уточнение   декабрь</t>
  </si>
  <si>
    <t>тюм.обл</t>
  </si>
  <si>
    <t>выборы</t>
  </si>
  <si>
    <t>перевозки</t>
  </si>
  <si>
    <t>Кт за 2019-содержание дорог</t>
  </si>
  <si>
    <t>Кт за 2019-ремонт муниц.имущества</t>
  </si>
  <si>
    <t>Уточнение   сентябрь</t>
  </si>
  <si>
    <t>Уточнение   март</t>
  </si>
  <si>
    <t>Решение Думы города от 27.03.2020 №431</t>
  </si>
  <si>
    <t>Приложение 14</t>
  </si>
  <si>
    <t>от 28.09.2020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</si>
</sst>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2" xfId="0" applyFont="1" applyBorder="1"/>
    <xf numFmtId="0" fontId="4" fillId="2" borderId="2" xfId="0" applyFont="1" applyFill="1" applyBorder="1" applyAlignment="1">
      <alignment horizontal="left" vertical="center" wrapText="1"/>
    </xf>
    <xf numFmtId="0" fontId="3" fillId="2" borderId="0" xfId="0" applyFont="1" applyFill="1"/>
    <xf numFmtId="0" fontId="5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/>
    <xf numFmtId="164" fontId="4" fillId="0" borderId="2" xfId="0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0" fontId="7" fillId="0" borderId="0" xfId="1" applyFont="1" applyBorder="1" applyAlignment="1" applyProtection="1">
      <alignment horizontal="left"/>
      <protection hidden="1"/>
    </xf>
    <xf numFmtId="49" fontId="5" fillId="0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0" xfId="0" applyNumberFormat="1" applyFont="1"/>
    <xf numFmtId="4" fontId="3" fillId="0" borderId="0" xfId="0" applyNumberFormat="1" applyFont="1" applyAlignment="1">
      <alignment horizontal="right"/>
    </xf>
    <xf numFmtId="4" fontId="8" fillId="3" borderId="0" xfId="0" applyNumberFormat="1" applyFont="1" applyFill="1" applyAlignment="1">
      <alignment horizontal="right"/>
    </xf>
    <xf numFmtId="49" fontId="9" fillId="0" borderId="2" xfId="0" applyNumberFormat="1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center"/>
    </xf>
    <xf numFmtId="49" fontId="9" fillId="2" borderId="2" xfId="0" applyNumberFormat="1" applyFont="1" applyFill="1" applyBorder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164" fontId="3" fillId="0" borderId="2" xfId="0" applyNumberFormat="1" applyFont="1" applyBorder="1" applyAlignment="1">
      <alignment horizontal="center"/>
    </xf>
    <xf numFmtId="49" fontId="5" fillId="0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tabSelected="1" zoomScaleNormal="100" workbookViewId="0">
      <selection activeCell="F4" sqref="F4"/>
    </sheetView>
  </sheetViews>
  <sheetFormatPr defaultRowHeight="15" x14ac:dyDescent="0.25"/>
  <cols>
    <col min="1" max="1" width="53.85546875" style="2" customWidth="1"/>
    <col min="2" max="2" width="22" style="2" customWidth="1"/>
    <col min="3" max="3" width="13" style="2" hidden="1" customWidth="1"/>
    <col min="4" max="4" width="13.42578125" style="2" hidden="1" customWidth="1"/>
    <col min="5" max="5" width="15.42578125" style="2" customWidth="1"/>
    <col min="6" max="6" width="14" style="7" customWidth="1"/>
    <col min="7" max="7" width="14.28515625" style="2" customWidth="1"/>
    <col min="8" max="8" width="14" style="2" hidden="1" customWidth="1"/>
    <col min="9" max="9" width="14.28515625" style="2" hidden="1" customWidth="1"/>
    <col min="10" max="222" width="9.140625" style="2"/>
    <col min="223" max="223" width="67" style="2" customWidth="1"/>
    <col min="224" max="224" width="29.7109375" style="2" customWidth="1"/>
    <col min="225" max="225" width="20.7109375" style="2" customWidth="1"/>
    <col min="226" max="227" width="0" style="2" hidden="1" customWidth="1"/>
    <col min="228" max="478" width="9.140625" style="2"/>
    <col min="479" max="479" width="67" style="2" customWidth="1"/>
    <col min="480" max="480" width="29.7109375" style="2" customWidth="1"/>
    <col min="481" max="481" width="20.7109375" style="2" customWidth="1"/>
    <col min="482" max="483" width="0" style="2" hidden="1" customWidth="1"/>
    <col min="484" max="734" width="9.140625" style="2"/>
    <col min="735" max="735" width="67" style="2" customWidth="1"/>
    <col min="736" max="736" width="29.7109375" style="2" customWidth="1"/>
    <col min="737" max="737" width="20.7109375" style="2" customWidth="1"/>
    <col min="738" max="739" width="0" style="2" hidden="1" customWidth="1"/>
    <col min="740" max="990" width="9.140625" style="2"/>
    <col min="991" max="991" width="67" style="2" customWidth="1"/>
    <col min="992" max="992" width="29.7109375" style="2" customWidth="1"/>
    <col min="993" max="993" width="20.7109375" style="2" customWidth="1"/>
    <col min="994" max="995" width="0" style="2" hidden="1" customWidth="1"/>
    <col min="996" max="1246" width="9.140625" style="2"/>
    <col min="1247" max="1247" width="67" style="2" customWidth="1"/>
    <col min="1248" max="1248" width="29.7109375" style="2" customWidth="1"/>
    <col min="1249" max="1249" width="20.7109375" style="2" customWidth="1"/>
    <col min="1250" max="1251" width="0" style="2" hidden="1" customWidth="1"/>
    <col min="1252" max="1502" width="9.140625" style="2"/>
    <col min="1503" max="1503" width="67" style="2" customWidth="1"/>
    <col min="1504" max="1504" width="29.7109375" style="2" customWidth="1"/>
    <col min="1505" max="1505" width="20.7109375" style="2" customWidth="1"/>
    <col min="1506" max="1507" width="0" style="2" hidden="1" customWidth="1"/>
    <col min="1508" max="1758" width="9.140625" style="2"/>
    <col min="1759" max="1759" width="67" style="2" customWidth="1"/>
    <col min="1760" max="1760" width="29.7109375" style="2" customWidth="1"/>
    <col min="1761" max="1761" width="20.7109375" style="2" customWidth="1"/>
    <col min="1762" max="1763" width="0" style="2" hidden="1" customWidth="1"/>
    <col min="1764" max="2014" width="9.140625" style="2"/>
    <col min="2015" max="2015" width="67" style="2" customWidth="1"/>
    <col min="2016" max="2016" width="29.7109375" style="2" customWidth="1"/>
    <col min="2017" max="2017" width="20.7109375" style="2" customWidth="1"/>
    <col min="2018" max="2019" width="0" style="2" hidden="1" customWidth="1"/>
    <col min="2020" max="2270" width="9.140625" style="2"/>
    <col min="2271" max="2271" width="67" style="2" customWidth="1"/>
    <col min="2272" max="2272" width="29.7109375" style="2" customWidth="1"/>
    <col min="2273" max="2273" width="20.7109375" style="2" customWidth="1"/>
    <col min="2274" max="2275" width="0" style="2" hidden="1" customWidth="1"/>
    <col min="2276" max="2526" width="9.140625" style="2"/>
    <col min="2527" max="2527" width="67" style="2" customWidth="1"/>
    <col min="2528" max="2528" width="29.7109375" style="2" customWidth="1"/>
    <col min="2529" max="2529" width="20.7109375" style="2" customWidth="1"/>
    <col min="2530" max="2531" width="0" style="2" hidden="1" customWidth="1"/>
    <col min="2532" max="2782" width="9.140625" style="2"/>
    <col min="2783" max="2783" width="67" style="2" customWidth="1"/>
    <col min="2784" max="2784" width="29.7109375" style="2" customWidth="1"/>
    <col min="2785" max="2785" width="20.7109375" style="2" customWidth="1"/>
    <col min="2786" max="2787" width="0" style="2" hidden="1" customWidth="1"/>
    <col min="2788" max="3038" width="9.140625" style="2"/>
    <col min="3039" max="3039" width="67" style="2" customWidth="1"/>
    <col min="3040" max="3040" width="29.7109375" style="2" customWidth="1"/>
    <col min="3041" max="3041" width="20.7109375" style="2" customWidth="1"/>
    <col min="3042" max="3043" width="0" style="2" hidden="1" customWidth="1"/>
    <col min="3044" max="3294" width="9.140625" style="2"/>
    <col min="3295" max="3295" width="67" style="2" customWidth="1"/>
    <col min="3296" max="3296" width="29.7109375" style="2" customWidth="1"/>
    <col min="3297" max="3297" width="20.7109375" style="2" customWidth="1"/>
    <col min="3298" max="3299" width="0" style="2" hidden="1" customWidth="1"/>
    <col min="3300" max="3550" width="9.140625" style="2"/>
    <col min="3551" max="3551" width="67" style="2" customWidth="1"/>
    <col min="3552" max="3552" width="29.7109375" style="2" customWidth="1"/>
    <col min="3553" max="3553" width="20.7109375" style="2" customWidth="1"/>
    <col min="3554" max="3555" width="0" style="2" hidden="1" customWidth="1"/>
    <col min="3556" max="3806" width="9.140625" style="2"/>
    <col min="3807" max="3807" width="67" style="2" customWidth="1"/>
    <col min="3808" max="3808" width="29.7109375" style="2" customWidth="1"/>
    <col min="3809" max="3809" width="20.7109375" style="2" customWidth="1"/>
    <col min="3810" max="3811" width="0" style="2" hidden="1" customWidth="1"/>
    <col min="3812" max="4062" width="9.140625" style="2"/>
    <col min="4063" max="4063" width="67" style="2" customWidth="1"/>
    <col min="4064" max="4064" width="29.7109375" style="2" customWidth="1"/>
    <col min="4065" max="4065" width="20.7109375" style="2" customWidth="1"/>
    <col min="4066" max="4067" width="0" style="2" hidden="1" customWidth="1"/>
    <col min="4068" max="4318" width="9.140625" style="2"/>
    <col min="4319" max="4319" width="67" style="2" customWidth="1"/>
    <col min="4320" max="4320" width="29.7109375" style="2" customWidth="1"/>
    <col min="4321" max="4321" width="20.7109375" style="2" customWidth="1"/>
    <col min="4322" max="4323" width="0" style="2" hidden="1" customWidth="1"/>
    <col min="4324" max="4574" width="9.140625" style="2"/>
    <col min="4575" max="4575" width="67" style="2" customWidth="1"/>
    <col min="4576" max="4576" width="29.7109375" style="2" customWidth="1"/>
    <col min="4577" max="4577" width="20.7109375" style="2" customWidth="1"/>
    <col min="4578" max="4579" width="0" style="2" hidden="1" customWidth="1"/>
    <col min="4580" max="4830" width="9.140625" style="2"/>
    <col min="4831" max="4831" width="67" style="2" customWidth="1"/>
    <col min="4832" max="4832" width="29.7109375" style="2" customWidth="1"/>
    <col min="4833" max="4833" width="20.7109375" style="2" customWidth="1"/>
    <col min="4834" max="4835" width="0" style="2" hidden="1" customWidth="1"/>
    <col min="4836" max="5086" width="9.140625" style="2"/>
    <col min="5087" max="5087" width="67" style="2" customWidth="1"/>
    <col min="5088" max="5088" width="29.7109375" style="2" customWidth="1"/>
    <col min="5089" max="5089" width="20.7109375" style="2" customWidth="1"/>
    <col min="5090" max="5091" width="0" style="2" hidden="1" customWidth="1"/>
    <col min="5092" max="5342" width="9.140625" style="2"/>
    <col min="5343" max="5343" width="67" style="2" customWidth="1"/>
    <col min="5344" max="5344" width="29.7109375" style="2" customWidth="1"/>
    <col min="5345" max="5345" width="20.7109375" style="2" customWidth="1"/>
    <col min="5346" max="5347" width="0" style="2" hidden="1" customWidth="1"/>
    <col min="5348" max="5598" width="9.140625" style="2"/>
    <col min="5599" max="5599" width="67" style="2" customWidth="1"/>
    <col min="5600" max="5600" width="29.7109375" style="2" customWidth="1"/>
    <col min="5601" max="5601" width="20.7109375" style="2" customWidth="1"/>
    <col min="5602" max="5603" width="0" style="2" hidden="1" customWidth="1"/>
    <col min="5604" max="5854" width="9.140625" style="2"/>
    <col min="5855" max="5855" width="67" style="2" customWidth="1"/>
    <col min="5856" max="5856" width="29.7109375" style="2" customWidth="1"/>
    <col min="5857" max="5857" width="20.7109375" style="2" customWidth="1"/>
    <col min="5858" max="5859" width="0" style="2" hidden="1" customWidth="1"/>
    <col min="5860" max="6110" width="9.140625" style="2"/>
    <col min="6111" max="6111" width="67" style="2" customWidth="1"/>
    <col min="6112" max="6112" width="29.7109375" style="2" customWidth="1"/>
    <col min="6113" max="6113" width="20.7109375" style="2" customWidth="1"/>
    <col min="6114" max="6115" width="0" style="2" hidden="1" customWidth="1"/>
    <col min="6116" max="6366" width="9.140625" style="2"/>
    <col min="6367" max="6367" width="67" style="2" customWidth="1"/>
    <col min="6368" max="6368" width="29.7109375" style="2" customWidth="1"/>
    <col min="6369" max="6369" width="20.7109375" style="2" customWidth="1"/>
    <col min="6370" max="6371" width="0" style="2" hidden="1" customWidth="1"/>
    <col min="6372" max="6622" width="9.140625" style="2"/>
    <col min="6623" max="6623" width="67" style="2" customWidth="1"/>
    <col min="6624" max="6624" width="29.7109375" style="2" customWidth="1"/>
    <col min="6625" max="6625" width="20.7109375" style="2" customWidth="1"/>
    <col min="6626" max="6627" width="0" style="2" hidden="1" customWidth="1"/>
    <col min="6628" max="6878" width="9.140625" style="2"/>
    <col min="6879" max="6879" width="67" style="2" customWidth="1"/>
    <col min="6880" max="6880" width="29.7109375" style="2" customWidth="1"/>
    <col min="6881" max="6881" width="20.7109375" style="2" customWidth="1"/>
    <col min="6882" max="6883" width="0" style="2" hidden="1" customWidth="1"/>
    <col min="6884" max="7134" width="9.140625" style="2"/>
    <col min="7135" max="7135" width="67" style="2" customWidth="1"/>
    <col min="7136" max="7136" width="29.7109375" style="2" customWidth="1"/>
    <col min="7137" max="7137" width="20.7109375" style="2" customWidth="1"/>
    <col min="7138" max="7139" width="0" style="2" hidden="1" customWidth="1"/>
    <col min="7140" max="7390" width="9.140625" style="2"/>
    <col min="7391" max="7391" width="67" style="2" customWidth="1"/>
    <col min="7392" max="7392" width="29.7109375" style="2" customWidth="1"/>
    <col min="7393" max="7393" width="20.7109375" style="2" customWidth="1"/>
    <col min="7394" max="7395" width="0" style="2" hidden="1" customWidth="1"/>
    <col min="7396" max="7646" width="9.140625" style="2"/>
    <col min="7647" max="7647" width="67" style="2" customWidth="1"/>
    <col min="7648" max="7648" width="29.7109375" style="2" customWidth="1"/>
    <col min="7649" max="7649" width="20.7109375" style="2" customWidth="1"/>
    <col min="7650" max="7651" width="0" style="2" hidden="1" customWidth="1"/>
    <col min="7652" max="7902" width="9.140625" style="2"/>
    <col min="7903" max="7903" width="67" style="2" customWidth="1"/>
    <col min="7904" max="7904" width="29.7109375" style="2" customWidth="1"/>
    <col min="7905" max="7905" width="20.7109375" style="2" customWidth="1"/>
    <col min="7906" max="7907" width="0" style="2" hidden="1" customWidth="1"/>
    <col min="7908" max="8158" width="9.140625" style="2"/>
    <col min="8159" max="8159" width="67" style="2" customWidth="1"/>
    <col min="8160" max="8160" width="29.7109375" style="2" customWidth="1"/>
    <col min="8161" max="8161" width="20.7109375" style="2" customWidth="1"/>
    <col min="8162" max="8163" width="0" style="2" hidden="1" customWidth="1"/>
    <col min="8164" max="8414" width="9.140625" style="2"/>
    <col min="8415" max="8415" width="67" style="2" customWidth="1"/>
    <col min="8416" max="8416" width="29.7109375" style="2" customWidth="1"/>
    <col min="8417" max="8417" width="20.7109375" style="2" customWidth="1"/>
    <col min="8418" max="8419" width="0" style="2" hidden="1" customWidth="1"/>
    <col min="8420" max="8670" width="9.140625" style="2"/>
    <col min="8671" max="8671" width="67" style="2" customWidth="1"/>
    <col min="8672" max="8672" width="29.7109375" style="2" customWidth="1"/>
    <col min="8673" max="8673" width="20.7109375" style="2" customWidth="1"/>
    <col min="8674" max="8675" width="0" style="2" hidden="1" customWidth="1"/>
    <col min="8676" max="8926" width="9.140625" style="2"/>
    <col min="8927" max="8927" width="67" style="2" customWidth="1"/>
    <col min="8928" max="8928" width="29.7109375" style="2" customWidth="1"/>
    <col min="8929" max="8929" width="20.7109375" style="2" customWidth="1"/>
    <col min="8930" max="8931" width="0" style="2" hidden="1" customWidth="1"/>
    <col min="8932" max="9182" width="9.140625" style="2"/>
    <col min="9183" max="9183" width="67" style="2" customWidth="1"/>
    <col min="9184" max="9184" width="29.7109375" style="2" customWidth="1"/>
    <col min="9185" max="9185" width="20.7109375" style="2" customWidth="1"/>
    <col min="9186" max="9187" width="0" style="2" hidden="1" customWidth="1"/>
    <col min="9188" max="9438" width="9.140625" style="2"/>
    <col min="9439" max="9439" width="67" style="2" customWidth="1"/>
    <col min="9440" max="9440" width="29.7109375" style="2" customWidth="1"/>
    <col min="9441" max="9441" width="20.7109375" style="2" customWidth="1"/>
    <col min="9442" max="9443" width="0" style="2" hidden="1" customWidth="1"/>
    <col min="9444" max="9694" width="9.140625" style="2"/>
    <col min="9695" max="9695" width="67" style="2" customWidth="1"/>
    <col min="9696" max="9696" width="29.7109375" style="2" customWidth="1"/>
    <col min="9697" max="9697" width="20.7109375" style="2" customWidth="1"/>
    <col min="9698" max="9699" width="0" style="2" hidden="1" customWidth="1"/>
    <col min="9700" max="9950" width="9.140625" style="2"/>
    <col min="9951" max="9951" width="67" style="2" customWidth="1"/>
    <col min="9952" max="9952" width="29.7109375" style="2" customWidth="1"/>
    <col min="9953" max="9953" width="20.7109375" style="2" customWidth="1"/>
    <col min="9954" max="9955" width="0" style="2" hidden="1" customWidth="1"/>
    <col min="9956" max="10206" width="9.140625" style="2"/>
    <col min="10207" max="10207" width="67" style="2" customWidth="1"/>
    <col min="10208" max="10208" width="29.7109375" style="2" customWidth="1"/>
    <col min="10209" max="10209" width="20.7109375" style="2" customWidth="1"/>
    <col min="10210" max="10211" width="0" style="2" hidden="1" customWidth="1"/>
    <col min="10212" max="10462" width="9.140625" style="2"/>
    <col min="10463" max="10463" width="67" style="2" customWidth="1"/>
    <col min="10464" max="10464" width="29.7109375" style="2" customWidth="1"/>
    <col min="10465" max="10465" width="20.7109375" style="2" customWidth="1"/>
    <col min="10466" max="10467" width="0" style="2" hidden="1" customWidth="1"/>
    <col min="10468" max="10718" width="9.140625" style="2"/>
    <col min="10719" max="10719" width="67" style="2" customWidth="1"/>
    <col min="10720" max="10720" width="29.7109375" style="2" customWidth="1"/>
    <col min="10721" max="10721" width="20.7109375" style="2" customWidth="1"/>
    <col min="10722" max="10723" width="0" style="2" hidden="1" customWidth="1"/>
    <col min="10724" max="10974" width="9.140625" style="2"/>
    <col min="10975" max="10975" width="67" style="2" customWidth="1"/>
    <col min="10976" max="10976" width="29.7109375" style="2" customWidth="1"/>
    <col min="10977" max="10977" width="20.7109375" style="2" customWidth="1"/>
    <col min="10978" max="10979" width="0" style="2" hidden="1" customWidth="1"/>
    <col min="10980" max="11230" width="9.140625" style="2"/>
    <col min="11231" max="11231" width="67" style="2" customWidth="1"/>
    <col min="11232" max="11232" width="29.7109375" style="2" customWidth="1"/>
    <col min="11233" max="11233" width="20.7109375" style="2" customWidth="1"/>
    <col min="11234" max="11235" width="0" style="2" hidden="1" customWidth="1"/>
    <col min="11236" max="11486" width="9.140625" style="2"/>
    <col min="11487" max="11487" width="67" style="2" customWidth="1"/>
    <col min="11488" max="11488" width="29.7109375" style="2" customWidth="1"/>
    <col min="11489" max="11489" width="20.7109375" style="2" customWidth="1"/>
    <col min="11490" max="11491" width="0" style="2" hidden="1" customWidth="1"/>
    <col min="11492" max="11742" width="9.140625" style="2"/>
    <col min="11743" max="11743" width="67" style="2" customWidth="1"/>
    <col min="11744" max="11744" width="29.7109375" style="2" customWidth="1"/>
    <col min="11745" max="11745" width="20.7109375" style="2" customWidth="1"/>
    <col min="11746" max="11747" width="0" style="2" hidden="1" customWidth="1"/>
    <col min="11748" max="11998" width="9.140625" style="2"/>
    <col min="11999" max="11999" width="67" style="2" customWidth="1"/>
    <col min="12000" max="12000" width="29.7109375" style="2" customWidth="1"/>
    <col min="12001" max="12001" width="20.7109375" style="2" customWidth="1"/>
    <col min="12002" max="12003" width="0" style="2" hidden="1" customWidth="1"/>
    <col min="12004" max="12254" width="9.140625" style="2"/>
    <col min="12255" max="12255" width="67" style="2" customWidth="1"/>
    <col min="12256" max="12256" width="29.7109375" style="2" customWidth="1"/>
    <col min="12257" max="12257" width="20.7109375" style="2" customWidth="1"/>
    <col min="12258" max="12259" width="0" style="2" hidden="1" customWidth="1"/>
    <col min="12260" max="12510" width="9.140625" style="2"/>
    <col min="12511" max="12511" width="67" style="2" customWidth="1"/>
    <col min="12512" max="12512" width="29.7109375" style="2" customWidth="1"/>
    <col min="12513" max="12513" width="20.7109375" style="2" customWidth="1"/>
    <col min="12514" max="12515" width="0" style="2" hidden="1" customWidth="1"/>
    <col min="12516" max="12766" width="9.140625" style="2"/>
    <col min="12767" max="12767" width="67" style="2" customWidth="1"/>
    <col min="12768" max="12768" width="29.7109375" style="2" customWidth="1"/>
    <col min="12769" max="12769" width="20.7109375" style="2" customWidth="1"/>
    <col min="12770" max="12771" width="0" style="2" hidden="1" customWidth="1"/>
    <col min="12772" max="13022" width="9.140625" style="2"/>
    <col min="13023" max="13023" width="67" style="2" customWidth="1"/>
    <col min="13024" max="13024" width="29.7109375" style="2" customWidth="1"/>
    <col min="13025" max="13025" width="20.7109375" style="2" customWidth="1"/>
    <col min="13026" max="13027" width="0" style="2" hidden="1" customWidth="1"/>
    <col min="13028" max="13278" width="9.140625" style="2"/>
    <col min="13279" max="13279" width="67" style="2" customWidth="1"/>
    <col min="13280" max="13280" width="29.7109375" style="2" customWidth="1"/>
    <col min="13281" max="13281" width="20.7109375" style="2" customWidth="1"/>
    <col min="13282" max="13283" width="0" style="2" hidden="1" customWidth="1"/>
    <col min="13284" max="13534" width="9.140625" style="2"/>
    <col min="13535" max="13535" width="67" style="2" customWidth="1"/>
    <col min="13536" max="13536" width="29.7109375" style="2" customWidth="1"/>
    <col min="13537" max="13537" width="20.7109375" style="2" customWidth="1"/>
    <col min="13538" max="13539" width="0" style="2" hidden="1" customWidth="1"/>
    <col min="13540" max="13790" width="9.140625" style="2"/>
    <col min="13791" max="13791" width="67" style="2" customWidth="1"/>
    <col min="13792" max="13792" width="29.7109375" style="2" customWidth="1"/>
    <col min="13793" max="13793" width="20.7109375" style="2" customWidth="1"/>
    <col min="13794" max="13795" width="0" style="2" hidden="1" customWidth="1"/>
    <col min="13796" max="14046" width="9.140625" style="2"/>
    <col min="14047" max="14047" width="67" style="2" customWidth="1"/>
    <col min="14048" max="14048" width="29.7109375" style="2" customWidth="1"/>
    <col min="14049" max="14049" width="20.7109375" style="2" customWidth="1"/>
    <col min="14050" max="14051" width="0" style="2" hidden="1" customWidth="1"/>
    <col min="14052" max="14302" width="9.140625" style="2"/>
    <col min="14303" max="14303" width="67" style="2" customWidth="1"/>
    <col min="14304" max="14304" width="29.7109375" style="2" customWidth="1"/>
    <col min="14305" max="14305" width="20.7109375" style="2" customWidth="1"/>
    <col min="14306" max="14307" width="0" style="2" hidden="1" customWidth="1"/>
    <col min="14308" max="14558" width="9.140625" style="2"/>
    <col min="14559" max="14559" width="67" style="2" customWidth="1"/>
    <col min="14560" max="14560" width="29.7109375" style="2" customWidth="1"/>
    <col min="14561" max="14561" width="20.7109375" style="2" customWidth="1"/>
    <col min="14562" max="14563" width="0" style="2" hidden="1" customWidth="1"/>
    <col min="14564" max="14814" width="9.140625" style="2"/>
    <col min="14815" max="14815" width="67" style="2" customWidth="1"/>
    <col min="14816" max="14816" width="29.7109375" style="2" customWidth="1"/>
    <col min="14817" max="14817" width="20.7109375" style="2" customWidth="1"/>
    <col min="14818" max="14819" width="0" style="2" hidden="1" customWidth="1"/>
    <col min="14820" max="15070" width="9.140625" style="2"/>
    <col min="15071" max="15071" width="67" style="2" customWidth="1"/>
    <col min="15072" max="15072" width="29.7109375" style="2" customWidth="1"/>
    <col min="15073" max="15073" width="20.7109375" style="2" customWidth="1"/>
    <col min="15074" max="15075" width="0" style="2" hidden="1" customWidth="1"/>
    <col min="15076" max="15326" width="9.140625" style="2"/>
    <col min="15327" max="15327" width="67" style="2" customWidth="1"/>
    <col min="15328" max="15328" width="29.7109375" style="2" customWidth="1"/>
    <col min="15329" max="15329" width="20.7109375" style="2" customWidth="1"/>
    <col min="15330" max="15331" width="0" style="2" hidden="1" customWidth="1"/>
    <col min="15332" max="15582" width="9.140625" style="2"/>
    <col min="15583" max="15583" width="67" style="2" customWidth="1"/>
    <col min="15584" max="15584" width="29.7109375" style="2" customWidth="1"/>
    <col min="15585" max="15585" width="20.7109375" style="2" customWidth="1"/>
    <col min="15586" max="15587" width="0" style="2" hidden="1" customWidth="1"/>
    <col min="15588" max="15838" width="9.140625" style="2"/>
    <col min="15839" max="15839" width="67" style="2" customWidth="1"/>
    <col min="15840" max="15840" width="29.7109375" style="2" customWidth="1"/>
    <col min="15841" max="15841" width="20.7109375" style="2" customWidth="1"/>
    <col min="15842" max="15843" width="0" style="2" hidden="1" customWidth="1"/>
    <col min="15844" max="16094" width="9.140625" style="2"/>
    <col min="16095" max="16095" width="67" style="2" customWidth="1"/>
    <col min="16096" max="16096" width="29.7109375" style="2" customWidth="1"/>
    <col min="16097" max="16097" width="20.7109375" style="2" customWidth="1"/>
    <col min="16098" max="16099" width="0" style="2" hidden="1" customWidth="1"/>
    <col min="16100" max="16363" width="9.140625" style="2"/>
    <col min="16364" max="16384" width="9.140625" style="2" customWidth="1"/>
  </cols>
  <sheetData>
    <row r="1" spans="1:9" s="1" customFormat="1" ht="15.75" x14ac:dyDescent="0.25">
      <c r="F1" s="19" t="s">
        <v>123</v>
      </c>
    </row>
    <row r="2" spans="1:9" s="1" customFormat="1" ht="15.75" x14ac:dyDescent="0.25">
      <c r="F2" s="19" t="s">
        <v>0</v>
      </c>
    </row>
    <row r="3" spans="1:9" x14ac:dyDescent="0.25">
      <c r="F3" s="32" t="s">
        <v>1</v>
      </c>
    </row>
    <row r="4" spans="1:9" s="1" customFormat="1" ht="15.75" x14ac:dyDescent="0.25">
      <c r="F4" s="19" t="s">
        <v>124</v>
      </c>
    </row>
    <row r="6" spans="1:9" ht="27.75" customHeight="1" x14ac:dyDescent="0.25">
      <c r="A6" s="36" t="s">
        <v>112</v>
      </c>
      <c r="B6" s="36"/>
      <c r="C6" s="36"/>
      <c r="D6" s="36"/>
      <c r="E6" s="36"/>
      <c r="F6" s="36"/>
      <c r="G6" s="36"/>
      <c r="H6" s="36"/>
      <c r="I6" s="36"/>
    </row>
    <row r="7" spans="1:9" x14ac:dyDescent="0.25">
      <c r="A7" s="37"/>
      <c r="B7" s="37"/>
      <c r="C7" s="37"/>
      <c r="D7" s="37"/>
      <c r="E7" s="37"/>
      <c r="F7" s="37"/>
      <c r="G7" s="37"/>
      <c r="H7" s="37"/>
      <c r="I7" s="37"/>
    </row>
    <row r="8" spans="1:9" ht="39.75" customHeight="1" x14ac:dyDescent="0.25">
      <c r="A8" s="40" t="s">
        <v>2</v>
      </c>
      <c r="B8" s="41" t="s">
        <v>3</v>
      </c>
      <c r="C8" s="42" t="s">
        <v>113</v>
      </c>
      <c r="D8" s="43" t="s">
        <v>121</v>
      </c>
      <c r="E8" s="42" t="s">
        <v>122</v>
      </c>
      <c r="F8" s="43" t="s">
        <v>120</v>
      </c>
      <c r="G8" s="38" t="s">
        <v>100</v>
      </c>
      <c r="H8" s="43" t="s">
        <v>114</v>
      </c>
      <c r="I8" s="38" t="s">
        <v>100</v>
      </c>
    </row>
    <row r="9" spans="1:9" ht="19.5" customHeight="1" x14ac:dyDescent="0.25">
      <c r="A9" s="40"/>
      <c r="B9" s="41"/>
      <c r="C9" s="42"/>
      <c r="D9" s="44"/>
      <c r="E9" s="42"/>
      <c r="F9" s="44"/>
      <c r="G9" s="39"/>
      <c r="H9" s="44"/>
      <c r="I9" s="39"/>
    </row>
    <row r="10" spans="1:9" s="7" customFormat="1" x14ac:dyDescent="0.25">
      <c r="A10" s="3">
        <v>1</v>
      </c>
      <c r="B10" s="4">
        <v>2</v>
      </c>
      <c r="C10" s="5" t="s">
        <v>4</v>
      </c>
      <c r="D10" s="6">
        <v>4</v>
      </c>
      <c r="E10" s="34" t="s">
        <v>5</v>
      </c>
      <c r="F10" s="6"/>
      <c r="G10" s="34" t="s">
        <v>5</v>
      </c>
      <c r="H10" s="6"/>
      <c r="I10" s="20" t="s">
        <v>5</v>
      </c>
    </row>
    <row r="11" spans="1:9" ht="42.75" x14ac:dyDescent="0.25">
      <c r="A11" s="8" t="s">
        <v>6</v>
      </c>
      <c r="B11" s="27" t="s">
        <v>7</v>
      </c>
      <c r="C11" s="15">
        <f>SUM(C12+C17+C22)</f>
        <v>129932.8</v>
      </c>
      <c r="D11" s="15">
        <f t="shared" ref="D11" si="0">SUM(D12+D17+D22)</f>
        <v>0</v>
      </c>
      <c r="E11" s="15">
        <f>SUM(C11:D11)</f>
        <v>129932.8</v>
      </c>
      <c r="F11" s="15">
        <f t="shared" ref="F11" si="1">SUM(F12+F17+F22)</f>
        <v>0</v>
      </c>
      <c r="G11" s="15">
        <f>SUM(E11:F11)</f>
        <v>129932.8</v>
      </c>
      <c r="H11" s="15">
        <f t="shared" ref="H11" si="2">SUM(H12+H17+H22)</f>
        <v>0</v>
      </c>
      <c r="I11" s="15">
        <f>SUM(G11:H11)</f>
        <v>129932.8</v>
      </c>
    </row>
    <row r="12" spans="1:9" ht="42.75" hidden="1" customHeight="1" x14ac:dyDescent="0.25">
      <c r="A12" s="8" t="s">
        <v>8</v>
      </c>
      <c r="B12" s="27" t="s">
        <v>9</v>
      </c>
      <c r="C12" s="15">
        <f>C14</f>
        <v>0</v>
      </c>
      <c r="D12" s="15">
        <f t="shared" ref="D12" si="3">D14</f>
        <v>0</v>
      </c>
      <c r="E12" s="15">
        <f t="shared" ref="E12:E63" si="4">SUM(C12:D12)</f>
        <v>0</v>
      </c>
      <c r="F12" s="15">
        <f t="shared" ref="F12:H12" si="5">F14</f>
        <v>0</v>
      </c>
      <c r="G12" s="15">
        <f t="shared" ref="G12:G71" si="6">SUM(E12:F12)</f>
        <v>0</v>
      </c>
      <c r="H12" s="15">
        <f t="shared" si="5"/>
        <v>0</v>
      </c>
      <c r="I12" s="15">
        <f t="shared" ref="I12:I71" si="7">SUM(G12:H12)</f>
        <v>0</v>
      </c>
    </row>
    <row r="13" spans="1:9" ht="45" hidden="1" customHeight="1" x14ac:dyDescent="0.25">
      <c r="A13" s="9" t="s">
        <v>10</v>
      </c>
      <c r="B13" s="28" t="s">
        <v>11</v>
      </c>
      <c r="C13" s="21">
        <f>SUM(C14)</f>
        <v>0</v>
      </c>
      <c r="D13" s="21">
        <f t="shared" ref="D13" si="8">SUM(D14)</f>
        <v>0</v>
      </c>
      <c r="E13" s="15">
        <f t="shared" si="4"/>
        <v>0</v>
      </c>
      <c r="F13" s="21">
        <f t="shared" ref="F13" si="9">SUM(F14)</f>
        <v>0</v>
      </c>
      <c r="G13" s="15">
        <f t="shared" si="6"/>
        <v>0</v>
      </c>
      <c r="H13" s="21">
        <f t="shared" ref="H13" si="10">SUM(H14)</f>
        <v>0</v>
      </c>
      <c r="I13" s="15">
        <f t="shared" si="7"/>
        <v>0</v>
      </c>
    </row>
    <row r="14" spans="1:9" ht="45" hidden="1" customHeight="1" x14ac:dyDescent="0.25">
      <c r="A14" s="9" t="s">
        <v>12</v>
      </c>
      <c r="B14" s="28" t="s">
        <v>13</v>
      </c>
      <c r="C14" s="16">
        <v>0</v>
      </c>
      <c r="D14" s="16"/>
      <c r="E14" s="15">
        <f t="shared" si="4"/>
        <v>0</v>
      </c>
      <c r="F14" s="16"/>
      <c r="G14" s="15">
        <f t="shared" si="6"/>
        <v>0</v>
      </c>
      <c r="H14" s="16"/>
      <c r="I14" s="15">
        <f t="shared" si="7"/>
        <v>0</v>
      </c>
    </row>
    <row r="15" spans="1:9" ht="45" hidden="1" customHeight="1" x14ac:dyDescent="0.25">
      <c r="A15" s="9" t="s">
        <v>14</v>
      </c>
      <c r="B15" s="28" t="s">
        <v>15</v>
      </c>
      <c r="C15" s="16">
        <f>SUM(C16)</f>
        <v>0</v>
      </c>
      <c r="D15" s="16">
        <f t="shared" ref="D15" si="11">SUM(D16)</f>
        <v>0</v>
      </c>
      <c r="E15" s="15">
        <f t="shared" si="4"/>
        <v>0</v>
      </c>
      <c r="F15" s="16">
        <f t="shared" ref="F15" si="12">SUM(F16)</f>
        <v>0</v>
      </c>
      <c r="G15" s="15">
        <f t="shared" si="6"/>
        <v>0</v>
      </c>
      <c r="H15" s="16">
        <f t="shared" ref="H15" si="13">SUM(H16)</f>
        <v>0</v>
      </c>
      <c r="I15" s="15">
        <f t="shared" si="7"/>
        <v>0</v>
      </c>
    </row>
    <row r="16" spans="1:9" ht="45" hidden="1" customHeight="1" x14ac:dyDescent="0.25">
      <c r="A16" s="9" t="s">
        <v>16</v>
      </c>
      <c r="B16" s="28" t="s">
        <v>17</v>
      </c>
      <c r="C16" s="16">
        <v>0</v>
      </c>
      <c r="D16" s="10"/>
      <c r="E16" s="15">
        <f t="shared" si="4"/>
        <v>0</v>
      </c>
      <c r="F16" s="6"/>
      <c r="G16" s="15">
        <f t="shared" si="6"/>
        <v>0</v>
      </c>
      <c r="H16" s="10"/>
      <c r="I16" s="15">
        <f t="shared" si="7"/>
        <v>0</v>
      </c>
    </row>
    <row r="17" spans="1:9" ht="30.75" customHeight="1" x14ac:dyDescent="0.25">
      <c r="A17" s="8" t="s">
        <v>18</v>
      </c>
      <c r="B17" s="27" t="s">
        <v>19</v>
      </c>
      <c r="C17" s="17">
        <f>SUM(C18+C20)</f>
        <v>129932.8</v>
      </c>
      <c r="D17" s="17">
        <f t="shared" ref="D17" si="14">SUM(D18+D20)</f>
        <v>0</v>
      </c>
      <c r="E17" s="15">
        <f t="shared" si="4"/>
        <v>129932.8</v>
      </c>
      <c r="F17" s="17">
        <f t="shared" ref="F17" si="15">SUM(F18+F20)</f>
        <v>0</v>
      </c>
      <c r="G17" s="15">
        <f t="shared" si="6"/>
        <v>129932.8</v>
      </c>
      <c r="H17" s="17">
        <f t="shared" ref="H17" si="16">SUM(H18+H20)</f>
        <v>0</v>
      </c>
      <c r="I17" s="15">
        <f t="shared" si="7"/>
        <v>129932.8</v>
      </c>
    </row>
    <row r="18" spans="1:9" ht="30" x14ac:dyDescent="0.25">
      <c r="A18" s="9" t="s">
        <v>20</v>
      </c>
      <c r="B18" s="28" t="s">
        <v>21</v>
      </c>
      <c r="C18" s="18">
        <f>SUM(C19)</f>
        <v>129932.8</v>
      </c>
      <c r="D18" s="18">
        <f t="shared" ref="D18" si="17">SUM(D19)</f>
        <v>70000</v>
      </c>
      <c r="E18" s="16">
        <f t="shared" si="4"/>
        <v>199932.79999999999</v>
      </c>
      <c r="F18" s="18">
        <f t="shared" ref="F18" si="18">SUM(F19)</f>
        <v>60000</v>
      </c>
      <c r="G18" s="15">
        <f t="shared" si="6"/>
        <v>259932.79999999999</v>
      </c>
      <c r="H18" s="18">
        <f t="shared" ref="H18" si="19">SUM(H19)</f>
        <v>0</v>
      </c>
      <c r="I18" s="15">
        <f t="shared" si="7"/>
        <v>259932.79999999999</v>
      </c>
    </row>
    <row r="19" spans="1:9" ht="45" x14ac:dyDescent="0.25">
      <c r="A19" s="9" t="s">
        <v>22</v>
      </c>
      <c r="B19" s="28" t="s">
        <v>110</v>
      </c>
      <c r="C19" s="18">
        <v>129932.8</v>
      </c>
      <c r="D19" s="23">
        <v>70000</v>
      </c>
      <c r="E19" s="16">
        <f t="shared" si="4"/>
        <v>199932.79999999999</v>
      </c>
      <c r="F19" s="33">
        <v>60000</v>
      </c>
      <c r="G19" s="15">
        <f t="shared" si="6"/>
        <v>259932.79999999999</v>
      </c>
      <c r="H19" s="10"/>
      <c r="I19" s="15">
        <f t="shared" si="7"/>
        <v>259932.79999999999</v>
      </c>
    </row>
    <row r="20" spans="1:9" ht="30" x14ac:dyDescent="0.25">
      <c r="A20" s="9" t="s">
        <v>23</v>
      </c>
      <c r="B20" s="28" t="s">
        <v>24</v>
      </c>
      <c r="C20" s="18">
        <f>SUM(C21)</f>
        <v>0</v>
      </c>
      <c r="D20" s="18">
        <f t="shared" ref="D20" si="20">SUM(D21)</f>
        <v>-70000</v>
      </c>
      <c r="E20" s="16">
        <f t="shared" si="4"/>
        <v>-70000</v>
      </c>
      <c r="F20" s="18">
        <f t="shared" ref="F20" si="21">SUM(F21)</f>
        <v>-60000</v>
      </c>
      <c r="G20" s="15">
        <f t="shared" si="6"/>
        <v>-130000</v>
      </c>
      <c r="H20" s="18">
        <f t="shared" ref="H20" si="22">SUM(H21)</f>
        <v>0</v>
      </c>
      <c r="I20" s="15">
        <f t="shared" si="7"/>
        <v>-130000</v>
      </c>
    </row>
    <row r="21" spans="1:9" ht="45" x14ac:dyDescent="0.25">
      <c r="A21" s="9" t="s">
        <v>25</v>
      </c>
      <c r="B21" s="28" t="s">
        <v>111</v>
      </c>
      <c r="C21" s="18"/>
      <c r="D21" s="23">
        <v>-70000</v>
      </c>
      <c r="E21" s="16">
        <f t="shared" si="4"/>
        <v>-70000</v>
      </c>
      <c r="F21" s="33">
        <v>-60000</v>
      </c>
      <c r="G21" s="15">
        <f t="shared" si="6"/>
        <v>-130000</v>
      </c>
      <c r="H21" s="10"/>
      <c r="I21" s="15">
        <f t="shared" si="7"/>
        <v>-130000</v>
      </c>
    </row>
    <row r="22" spans="1:9" s="12" customFormat="1" ht="28.5" x14ac:dyDescent="0.25">
      <c r="A22" s="11" t="s">
        <v>26</v>
      </c>
      <c r="B22" s="29" t="s">
        <v>27</v>
      </c>
      <c r="C22" s="17">
        <f>C23+C25</f>
        <v>0</v>
      </c>
      <c r="D22" s="17">
        <f t="shared" ref="D22" si="23">D23+D25</f>
        <v>0</v>
      </c>
      <c r="E22" s="15">
        <f t="shared" si="4"/>
        <v>0</v>
      </c>
      <c r="F22" s="17">
        <f t="shared" ref="F22" si="24">F23+F25</f>
        <v>0</v>
      </c>
      <c r="G22" s="15">
        <f t="shared" si="6"/>
        <v>0</v>
      </c>
      <c r="H22" s="17">
        <f t="shared" ref="H22" si="25">H23+H25</f>
        <v>0</v>
      </c>
      <c r="I22" s="15">
        <f t="shared" si="7"/>
        <v>0</v>
      </c>
    </row>
    <row r="23" spans="1:9" s="12" customFormat="1" ht="45" x14ac:dyDescent="0.25">
      <c r="A23" s="13" t="s">
        <v>28</v>
      </c>
      <c r="B23" s="30" t="s">
        <v>29</v>
      </c>
      <c r="C23" s="18">
        <f>SUM(C24)</f>
        <v>0</v>
      </c>
      <c r="D23" s="18">
        <f t="shared" ref="D23" si="26">SUM(D24)</f>
        <v>0</v>
      </c>
      <c r="E23" s="16">
        <f t="shared" si="4"/>
        <v>0</v>
      </c>
      <c r="F23" s="18">
        <f t="shared" ref="F23" si="27">SUM(F24)</f>
        <v>0</v>
      </c>
      <c r="G23" s="15">
        <f t="shared" si="6"/>
        <v>0</v>
      </c>
      <c r="H23" s="18">
        <f t="shared" ref="H23" si="28">SUM(H24)</f>
        <v>0</v>
      </c>
      <c r="I23" s="15">
        <f t="shared" si="7"/>
        <v>0</v>
      </c>
    </row>
    <row r="24" spans="1:9" s="12" customFormat="1" ht="45" x14ac:dyDescent="0.25">
      <c r="A24" s="13" t="s">
        <v>30</v>
      </c>
      <c r="B24" s="30" t="s">
        <v>108</v>
      </c>
      <c r="C24" s="18">
        <v>0</v>
      </c>
      <c r="D24" s="14"/>
      <c r="E24" s="16">
        <f t="shared" si="4"/>
        <v>0</v>
      </c>
      <c r="F24" s="31"/>
      <c r="G24" s="15">
        <f t="shared" si="6"/>
        <v>0</v>
      </c>
      <c r="H24" s="14"/>
      <c r="I24" s="15">
        <f t="shared" si="7"/>
        <v>0</v>
      </c>
    </row>
    <row r="25" spans="1:9" s="12" customFormat="1" ht="45" x14ac:dyDescent="0.25">
      <c r="A25" s="13" t="s">
        <v>31</v>
      </c>
      <c r="B25" s="30" t="s">
        <v>32</v>
      </c>
      <c r="C25" s="18">
        <f>SUM(C26)</f>
        <v>0</v>
      </c>
      <c r="D25" s="18">
        <f t="shared" ref="D25" si="29">SUM(D26)</f>
        <v>0</v>
      </c>
      <c r="E25" s="16">
        <f t="shared" si="4"/>
        <v>0</v>
      </c>
      <c r="F25" s="18">
        <f t="shared" ref="F25" si="30">SUM(F26)</f>
        <v>0</v>
      </c>
      <c r="G25" s="15">
        <f t="shared" si="6"/>
        <v>0</v>
      </c>
      <c r="H25" s="18">
        <f t="shared" ref="H25" si="31">SUM(H26)</f>
        <v>0</v>
      </c>
      <c r="I25" s="15">
        <f t="shared" si="7"/>
        <v>0</v>
      </c>
    </row>
    <row r="26" spans="1:9" s="12" customFormat="1" ht="45" x14ac:dyDescent="0.25">
      <c r="A26" s="13" t="s">
        <v>33</v>
      </c>
      <c r="B26" s="30" t="s">
        <v>109</v>
      </c>
      <c r="C26" s="18"/>
      <c r="D26" s="14"/>
      <c r="E26" s="16">
        <f t="shared" si="4"/>
        <v>0</v>
      </c>
      <c r="F26" s="31"/>
      <c r="G26" s="15">
        <f t="shared" si="6"/>
        <v>0</v>
      </c>
      <c r="H26" s="14"/>
      <c r="I26" s="15">
        <f t="shared" si="7"/>
        <v>0</v>
      </c>
    </row>
    <row r="27" spans="1:9" s="12" customFormat="1" ht="28.5" hidden="1" customHeight="1" x14ac:dyDescent="0.25">
      <c r="A27" s="11" t="s">
        <v>34</v>
      </c>
      <c r="B27" s="29" t="s">
        <v>35</v>
      </c>
      <c r="C27" s="17">
        <f>C28+C31+C34</f>
        <v>0</v>
      </c>
      <c r="D27" s="14"/>
      <c r="E27" s="15">
        <f t="shared" si="4"/>
        <v>0</v>
      </c>
      <c r="F27" s="31"/>
      <c r="G27" s="15">
        <f t="shared" si="6"/>
        <v>0</v>
      </c>
      <c r="H27" s="14"/>
      <c r="I27" s="15">
        <f t="shared" si="7"/>
        <v>0</v>
      </c>
    </row>
    <row r="28" spans="1:9" s="12" customFormat="1" ht="30" hidden="1" customHeight="1" x14ac:dyDescent="0.25">
      <c r="A28" s="13" t="s">
        <v>36</v>
      </c>
      <c r="B28" s="30" t="s">
        <v>37</v>
      </c>
      <c r="C28" s="18">
        <f>C29</f>
        <v>0</v>
      </c>
      <c r="D28" s="14"/>
      <c r="E28" s="15">
        <f t="shared" si="4"/>
        <v>0</v>
      </c>
      <c r="F28" s="31"/>
      <c r="G28" s="15">
        <f t="shared" si="6"/>
        <v>0</v>
      </c>
      <c r="H28" s="14"/>
      <c r="I28" s="15">
        <f t="shared" si="7"/>
        <v>0</v>
      </c>
    </row>
    <row r="29" spans="1:9" s="12" customFormat="1" ht="45" hidden="1" customHeight="1" x14ac:dyDescent="0.25">
      <c r="A29" s="13" t="s">
        <v>38</v>
      </c>
      <c r="B29" s="30" t="s">
        <v>39</v>
      </c>
      <c r="C29" s="18">
        <f>C30</f>
        <v>0</v>
      </c>
      <c r="D29" s="14"/>
      <c r="E29" s="15">
        <f t="shared" si="4"/>
        <v>0</v>
      </c>
      <c r="F29" s="31"/>
      <c r="G29" s="15">
        <f t="shared" si="6"/>
        <v>0</v>
      </c>
      <c r="H29" s="14"/>
      <c r="I29" s="15">
        <f t="shared" si="7"/>
        <v>0</v>
      </c>
    </row>
    <row r="30" spans="1:9" s="12" customFormat="1" ht="45" hidden="1" customHeight="1" x14ac:dyDescent="0.25">
      <c r="A30" s="13" t="s">
        <v>40</v>
      </c>
      <c r="B30" s="30" t="s">
        <v>41</v>
      </c>
      <c r="C30" s="18">
        <v>0</v>
      </c>
      <c r="D30" s="14"/>
      <c r="E30" s="15">
        <f t="shared" si="4"/>
        <v>0</v>
      </c>
      <c r="F30" s="31"/>
      <c r="G30" s="15">
        <f t="shared" si="6"/>
        <v>0</v>
      </c>
      <c r="H30" s="14"/>
      <c r="I30" s="15">
        <f t="shared" si="7"/>
        <v>0</v>
      </c>
    </row>
    <row r="31" spans="1:9" s="12" customFormat="1" ht="30" hidden="1" customHeight="1" x14ac:dyDescent="0.25">
      <c r="A31" s="13" t="s">
        <v>42</v>
      </c>
      <c r="B31" s="30" t="s">
        <v>43</v>
      </c>
      <c r="C31" s="18">
        <f>C32</f>
        <v>0</v>
      </c>
      <c r="D31" s="14"/>
      <c r="E31" s="15">
        <f t="shared" si="4"/>
        <v>0</v>
      </c>
      <c r="F31" s="31"/>
      <c r="G31" s="15">
        <f t="shared" si="6"/>
        <v>0</v>
      </c>
      <c r="H31" s="14"/>
      <c r="I31" s="15">
        <f t="shared" si="7"/>
        <v>0</v>
      </c>
    </row>
    <row r="32" spans="1:9" s="12" customFormat="1" ht="105" hidden="1" customHeight="1" x14ac:dyDescent="0.25">
      <c r="A32" s="13" t="s">
        <v>44</v>
      </c>
      <c r="B32" s="30" t="s">
        <v>45</v>
      </c>
      <c r="C32" s="18">
        <f>C33</f>
        <v>0</v>
      </c>
      <c r="D32" s="14"/>
      <c r="E32" s="15">
        <f t="shared" si="4"/>
        <v>0</v>
      </c>
      <c r="F32" s="31"/>
      <c r="G32" s="15">
        <f t="shared" si="6"/>
        <v>0</v>
      </c>
      <c r="H32" s="14"/>
      <c r="I32" s="15">
        <f t="shared" si="7"/>
        <v>0</v>
      </c>
    </row>
    <row r="33" spans="1:9" s="12" customFormat="1" ht="105" hidden="1" customHeight="1" x14ac:dyDescent="0.25">
      <c r="A33" s="13" t="s">
        <v>46</v>
      </c>
      <c r="B33" s="30" t="s">
        <v>47</v>
      </c>
      <c r="C33" s="18">
        <v>0</v>
      </c>
      <c r="D33" s="14"/>
      <c r="E33" s="15">
        <f t="shared" si="4"/>
        <v>0</v>
      </c>
      <c r="F33" s="31"/>
      <c r="G33" s="15">
        <f t="shared" si="6"/>
        <v>0</v>
      </c>
      <c r="H33" s="14"/>
      <c r="I33" s="15">
        <f t="shared" si="7"/>
        <v>0</v>
      </c>
    </row>
    <row r="34" spans="1:9" s="12" customFormat="1" ht="30" hidden="1" customHeight="1" x14ac:dyDescent="0.25">
      <c r="A34" s="13" t="s">
        <v>48</v>
      </c>
      <c r="B34" s="30" t="s">
        <v>49</v>
      </c>
      <c r="C34" s="18">
        <f>C35+C40</f>
        <v>0</v>
      </c>
      <c r="D34" s="14"/>
      <c r="E34" s="15">
        <f t="shared" si="4"/>
        <v>0</v>
      </c>
      <c r="F34" s="31"/>
      <c r="G34" s="15">
        <f t="shared" si="6"/>
        <v>0</v>
      </c>
      <c r="H34" s="14"/>
      <c r="I34" s="15">
        <f t="shared" si="7"/>
        <v>0</v>
      </c>
    </row>
    <row r="35" spans="1:9" s="12" customFormat="1" ht="30" hidden="1" customHeight="1" x14ac:dyDescent="0.25">
      <c r="A35" s="13" t="s">
        <v>50</v>
      </c>
      <c r="B35" s="30" t="s">
        <v>51</v>
      </c>
      <c r="C35" s="18">
        <f>C36+C38</f>
        <v>0</v>
      </c>
      <c r="D35" s="14"/>
      <c r="E35" s="15">
        <f t="shared" si="4"/>
        <v>0</v>
      </c>
      <c r="F35" s="31"/>
      <c r="G35" s="15">
        <f t="shared" si="6"/>
        <v>0</v>
      </c>
      <c r="H35" s="14"/>
      <c r="I35" s="15">
        <f t="shared" si="7"/>
        <v>0</v>
      </c>
    </row>
    <row r="36" spans="1:9" s="12" customFormat="1" ht="30" hidden="1" customHeight="1" x14ac:dyDescent="0.25">
      <c r="A36" s="13" t="s">
        <v>52</v>
      </c>
      <c r="B36" s="30" t="s">
        <v>53</v>
      </c>
      <c r="C36" s="18">
        <f>C37</f>
        <v>0</v>
      </c>
      <c r="D36" s="14"/>
      <c r="E36" s="15">
        <f t="shared" si="4"/>
        <v>0</v>
      </c>
      <c r="F36" s="31"/>
      <c r="G36" s="15">
        <f t="shared" si="6"/>
        <v>0</v>
      </c>
      <c r="H36" s="14"/>
      <c r="I36" s="15">
        <f t="shared" si="7"/>
        <v>0</v>
      </c>
    </row>
    <row r="37" spans="1:9" s="12" customFormat="1" ht="45" hidden="1" customHeight="1" x14ac:dyDescent="0.25">
      <c r="A37" s="13" t="s">
        <v>54</v>
      </c>
      <c r="B37" s="30" t="s">
        <v>55</v>
      </c>
      <c r="C37" s="18">
        <v>0</v>
      </c>
      <c r="D37" s="14"/>
      <c r="E37" s="15">
        <f t="shared" si="4"/>
        <v>0</v>
      </c>
      <c r="F37" s="31"/>
      <c r="G37" s="15">
        <f t="shared" si="6"/>
        <v>0</v>
      </c>
      <c r="H37" s="14"/>
      <c r="I37" s="15">
        <f t="shared" si="7"/>
        <v>0</v>
      </c>
    </row>
    <row r="38" spans="1:9" s="12" customFormat="1" ht="45" hidden="1" customHeight="1" x14ac:dyDescent="0.25">
      <c r="A38" s="13" t="s">
        <v>56</v>
      </c>
      <c r="B38" s="30" t="s">
        <v>57</v>
      </c>
      <c r="C38" s="18">
        <f>C39</f>
        <v>0</v>
      </c>
      <c r="D38" s="14"/>
      <c r="E38" s="15">
        <f t="shared" si="4"/>
        <v>0</v>
      </c>
      <c r="F38" s="31"/>
      <c r="G38" s="15">
        <f t="shared" si="6"/>
        <v>0</v>
      </c>
      <c r="H38" s="14"/>
      <c r="I38" s="15">
        <f t="shared" si="7"/>
        <v>0</v>
      </c>
    </row>
    <row r="39" spans="1:9" s="12" customFormat="1" ht="60" hidden="1" customHeight="1" x14ac:dyDescent="0.25">
      <c r="A39" s="13" t="s">
        <v>58</v>
      </c>
      <c r="B39" s="30" t="s">
        <v>59</v>
      </c>
      <c r="C39" s="18">
        <v>0</v>
      </c>
      <c r="D39" s="14"/>
      <c r="E39" s="15">
        <f t="shared" si="4"/>
        <v>0</v>
      </c>
      <c r="F39" s="31"/>
      <c r="G39" s="15">
        <f t="shared" si="6"/>
        <v>0</v>
      </c>
      <c r="H39" s="14"/>
      <c r="I39" s="15">
        <f t="shared" si="7"/>
        <v>0</v>
      </c>
    </row>
    <row r="40" spans="1:9" s="12" customFormat="1" ht="30" hidden="1" customHeight="1" x14ac:dyDescent="0.25">
      <c r="A40" s="13" t="s">
        <v>60</v>
      </c>
      <c r="B40" s="30" t="s">
        <v>61</v>
      </c>
      <c r="C40" s="18">
        <f>C41</f>
        <v>0</v>
      </c>
      <c r="D40" s="14"/>
      <c r="E40" s="15">
        <f t="shared" si="4"/>
        <v>0</v>
      </c>
      <c r="F40" s="31"/>
      <c r="G40" s="15">
        <f t="shared" si="6"/>
        <v>0</v>
      </c>
      <c r="H40" s="14"/>
      <c r="I40" s="15">
        <f t="shared" si="7"/>
        <v>0</v>
      </c>
    </row>
    <row r="41" spans="1:9" s="12" customFormat="1" ht="45" hidden="1" customHeight="1" x14ac:dyDescent="0.25">
      <c r="A41" s="13" t="s">
        <v>62</v>
      </c>
      <c r="B41" s="30" t="s">
        <v>63</v>
      </c>
      <c r="C41" s="18">
        <f>C42</f>
        <v>0</v>
      </c>
      <c r="D41" s="14"/>
      <c r="E41" s="15">
        <f t="shared" si="4"/>
        <v>0</v>
      </c>
      <c r="F41" s="31"/>
      <c r="G41" s="15">
        <f t="shared" si="6"/>
        <v>0</v>
      </c>
      <c r="H41" s="14"/>
      <c r="I41" s="15">
        <f t="shared" si="7"/>
        <v>0</v>
      </c>
    </row>
    <row r="42" spans="1:9" s="12" customFormat="1" ht="60" hidden="1" customHeight="1" x14ac:dyDescent="0.25">
      <c r="A42" s="13" t="s">
        <v>64</v>
      </c>
      <c r="B42" s="30" t="s">
        <v>65</v>
      </c>
      <c r="C42" s="18">
        <v>0</v>
      </c>
      <c r="D42" s="14"/>
      <c r="E42" s="15">
        <f t="shared" si="4"/>
        <v>0</v>
      </c>
      <c r="F42" s="31"/>
      <c r="G42" s="15">
        <f t="shared" si="6"/>
        <v>0</v>
      </c>
      <c r="H42" s="14"/>
      <c r="I42" s="15">
        <f t="shared" si="7"/>
        <v>0</v>
      </c>
    </row>
    <row r="43" spans="1:9" s="12" customFormat="1" ht="30" hidden="1" customHeight="1" x14ac:dyDescent="0.25">
      <c r="A43" s="13" t="s">
        <v>66</v>
      </c>
      <c r="B43" s="30" t="s">
        <v>67</v>
      </c>
      <c r="C43" s="18">
        <v>0</v>
      </c>
      <c r="D43" s="14"/>
      <c r="E43" s="15">
        <f t="shared" si="4"/>
        <v>0</v>
      </c>
      <c r="F43" s="31"/>
      <c r="G43" s="15">
        <f t="shared" si="6"/>
        <v>0</v>
      </c>
      <c r="H43" s="14"/>
      <c r="I43" s="15">
        <f t="shared" si="7"/>
        <v>0</v>
      </c>
    </row>
    <row r="44" spans="1:9" s="12" customFormat="1" ht="30" hidden="1" customHeight="1" x14ac:dyDescent="0.25">
      <c r="A44" s="13" t="s">
        <v>68</v>
      </c>
      <c r="B44" s="30" t="s">
        <v>69</v>
      </c>
      <c r="C44" s="18">
        <v>0</v>
      </c>
      <c r="D44" s="14"/>
      <c r="E44" s="15">
        <f t="shared" si="4"/>
        <v>0</v>
      </c>
      <c r="F44" s="31"/>
      <c r="G44" s="15">
        <f t="shared" si="6"/>
        <v>0</v>
      </c>
      <c r="H44" s="14"/>
      <c r="I44" s="15">
        <f t="shared" si="7"/>
        <v>0</v>
      </c>
    </row>
    <row r="45" spans="1:9" s="12" customFormat="1" ht="30" hidden="1" customHeight="1" x14ac:dyDescent="0.25">
      <c r="A45" s="13" t="s">
        <v>70</v>
      </c>
      <c r="B45" s="30" t="s">
        <v>71</v>
      </c>
      <c r="C45" s="18">
        <v>0</v>
      </c>
      <c r="D45" s="14"/>
      <c r="E45" s="15">
        <f t="shared" si="4"/>
        <v>0</v>
      </c>
      <c r="F45" s="31"/>
      <c r="G45" s="15">
        <f t="shared" si="6"/>
        <v>0</v>
      </c>
      <c r="H45" s="14"/>
      <c r="I45" s="15">
        <f t="shared" si="7"/>
        <v>0</v>
      </c>
    </row>
    <row r="46" spans="1:9" s="12" customFormat="1" ht="30.75" customHeight="1" x14ac:dyDescent="0.25">
      <c r="A46" s="11" t="s">
        <v>72</v>
      </c>
      <c r="B46" s="29" t="s">
        <v>73</v>
      </c>
      <c r="C46" s="17">
        <f>SUM(C47+C54)</f>
        <v>0</v>
      </c>
      <c r="D46" s="17">
        <f t="shared" ref="D46" si="32">SUM(D47+D54)</f>
        <v>27432.5</v>
      </c>
      <c r="E46" s="15">
        <f t="shared" si="4"/>
        <v>27432.5</v>
      </c>
      <c r="F46" s="17">
        <f t="shared" ref="F46" si="33">SUM(F47+F54)</f>
        <v>0</v>
      </c>
      <c r="G46" s="15">
        <f t="shared" si="6"/>
        <v>27432.5</v>
      </c>
      <c r="H46" s="17">
        <f t="shared" ref="H46" si="34">SUM(H47+H54)</f>
        <v>0</v>
      </c>
      <c r="I46" s="15">
        <f t="shared" si="7"/>
        <v>27432.5</v>
      </c>
    </row>
    <row r="47" spans="1:9" s="12" customFormat="1" x14ac:dyDescent="0.25">
      <c r="A47" s="13" t="s">
        <v>74</v>
      </c>
      <c r="B47" s="30" t="s">
        <v>75</v>
      </c>
      <c r="C47" s="18">
        <f>C51+C48</f>
        <v>-4489680.0999999996</v>
      </c>
      <c r="D47" s="18">
        <f t="shared" ref="D47" si="35">D51+D48</f>
        <v>-161859.19999999998</v>
      </c>
      <c r="E47" s="16">
        <f t="shared" si="4"/>
        <v>-4651539.3</v>
      </c>
      <c r="F47" s="35">
        <f t="shared" ref="F47" si="36">F51+F48</f>
        <v>-689412.9</v>
      </c>
      <c r="G47" s="15">
        <f t="shared" si="6"/>
        <v>-5340952.2</v>
      </c>
      <c r="H47" s="18">
        <f t="shared" ref="H47" si="37">H51+H48</f>
        <v>0</v>
      </c>
      <c r="I47" s="15">
        <f t="shared" si="7"/>
        <v>-5340952.2</v>
      </c>
    </row>
    <row r="48" spans="1:9" s="12" customFormat="1" x14ac:dyDescent="0.25">
      <c r="A48" s="13" t="s">
        <v>76</v>
      </c>
      <c r="B48" s="30" t="s">
        <v>77</v>
      </c>
      <c r="C48" s="18">
        <f>C49</f>
        <v>0</v>
      </c>
      <c r="D48" s="18">
        <f t="shared" ref="D48:D49" si="38">D49</f>
        <v>0</v>
      </c>
      <c r="E48" s="16">
        <f t="shared" si="4"/>
        <v>0</v>
      </c>
      <c r="F48" s="35">
        <f t="shared" ref="F48:F49" si="39">F49</f>
        <v>0</v>
      </c>
      <c r="G48" s="15">
        <f t="shared" si="6"/>
        <v>0</v>
      </c>
      <c r="H48" s="18">
        <f t="shared" ref="H48:H49" si="40">H49</f>
        <v>0</v>
      </c>
      <c r="I48" s="15">
        <f t="shared" si="7"/>
        <v>0</v>
      </c>
    </row>
    <row r="49" spans="1:9" s="12" customFormat="1" ht="30" x14ac:dyDescent="0.25">
      <c r="A49" s="13" t="s">
        <v>78</v>
      </c>
      <c r="B49" s="30" t="s">
        <v>79</v>
      </c>
      <c r="C49" s="18">
        <f>C50</f>
        <v>0</v>
      </c>
      <c r="D49" s="18">
        <f t="shared" si="38"/>
        <v>0</v>
      </c>
      <c r="E49" s="16">
        <f t="shared" si="4"/>
        <v>0</v>
      </c>
      <c r="F49" s="35">
        <f t="shared" si="39"/>
        <v>0</v>
      </c>
      <c r="G49" s="15">
        <f t="shared" si="6"/>
        <v>0</v>
      </c>
      <c r="H49" s="18">
        <f t="shared" si="40"/>
        <v>0</v>
      </c>
      <c r="I49" s="15">
        <f t="shared" si="7"/>
        <v>0</v>
      </c>
    </row>
    <row r="50" spans="1:9" s="12" customFormat="1" ht="45" x14ac:dyDescent="0.25">
      <c r="A50" s="13" t="s">
        <v>80</v>
      </c>
      <c r="B50" s="30" t="s">
        <v>81</v>
      </c>
      <c r="C50" s="18"/>
      <c r="D50" s="14"/>
      <c r="E50" s="16">
        <f t="shared" si="4"/>
        <v>0</v>
      </c>
      <c r="F50" s="22"/>
      <c r="G50" s="15">
        <f t="shared" si="6"/>
        <v>0</v>
      </c>
      <c r="H50" s="14"/>
      <c r="I50" s="15">
        <f t="shared" si="7"/>
        <v>0</v>
      </c>
    </row>
    <row r="51" spans="1:9" s="12" customFormat="1" x14ac:dyDescent="0.25">
      <c r="A51" s="13" t="s">
        <v>82</v>
      </c>
      <c r="B51" s="30" t="s">
        <v>101</v>
      </c>
      <c r="C51" s="18">
        <f>SUM(C52)</f>
        <v>-4489680.0999999996</v>
      </c>
      <c r="D51" s="18">
        <f t="shared" ref="D51:D52" si="41">SUM(D52)</f>
        <v>-161859.19999999998</v>
      </c>
      <c r="E51" s="16">
        <f t="shared" si="4"/>
        <v>-4651539.3</v>
      </c>
      <c r="F51" s="35">
        <f t="shared" ref="F51:F52" si="42">SUM(F52)</f>
        <v>-689412.9</v>
      </c>
      <c r="G51" s="15">
        <f t="shared" si="6"/>
        <v>-5340952.2</v>
      </c>
      <c r="H51" s="18">
        <f t="shared" ref="H51:H52" si="43">SUM(H52)</f>
        <v>0</v>
      </c>
      <c r="I51" s="15">
        <f t="shared" si="7"/>
        <v>-5340952.2</v>
      </c>
    </row>
    <row r="52" spans="1:9" s="12" customFormat="1" ht="30" x14ac:dyDescent="0.25">
      <c r="A52" s="13" t="s">
        <v>83</v>
      </c>
      <c r="B52" s="30" t="s">
        <v>102</v>
      </c>
      <c r="C52" s="18">
        <f>SUM(C53)</f>
        <v>-4489680.0999999996</v>
      </c>
      <c r="D52" s="18">
        <f t="shared" si="41"/>
        <v>-161859.19999999998</v>
      </c>
      <c r="E52" s="16">
        <f t="shared" si="4"/>
        <v>-4651539.3</v>
      </c>
      <c r="F52" s="35">
        <f t="shared" si="42"/>
        <v>-689412.9</v>
      </c>
      <c r="G52" s="15">
        <f t="shared" si="6"/>
        <v>-5340952.2</v>
      </c>
      <c r="H52" s="18">
        <f t="shared" si="43"/>
        <v>0</v>
      </c>
      <c r="I52" s="15">
        <f t="shared" si="7"/>
        <v>-5340952.2</v>
      </c>
    </row>
    <row r="53" spans="1:9" s="12" customFormat="1" ht="30" x14ac:dyDescent="0.25">
      <c r="A53" s="13" t="s">
        <v>84</v>
      </c>
      <c r="B53" s="30" t="s">
        <v>103</v>
      </c>
      <c r="C53" s="18">
        <f>-4359747.3-129932.8</f>
        <v>-4489680.0999999996</v>
      </c>
      <c r="D53" s="22">
        <f>-5133.8-131636.9-15000-10000-88.5</f>
        <v>-161859.19999999998</v>
      </c>
      <c r="E53" s="16">
        <f t="shared" si="4"/>
        <v>-4651539.3</v>
      </c>
      <c r="F53" s="22">
        <f>-559412.9-130000</f>
        <v>-689412.9</v>
      </c>
      <c r="G53" s="15">
        <f t="shared" si="6"/>
        <v>-5340952.2</v>
      </c>
      <c r="H53" s="14"/>
      <c r="I53" s="15">
        <f t="shared" si="7"/>
        <v>-5340952.2</v>
      </c>
    </row>
    <row r="54" spans="1:9" s="12" customFormat="1" x14ac:dyDescent="0.25">
      <c r="A54" s="13" t="s">
        <v>85</v>
      </c>
      <c r="B54" s="30" t="s">
        <v>86</v>
      </c>
      <c r="C54" s="18">
        <f>C55+C58</f>
        <v>4489680.0999999996</v>
      </c>
      <c r="D54" s="18">
        <f t="shared" ref="D54:H54" si="44">D55+D58</f>
        <v>189291.69999999998</v>
      </c>
      <c r="E54" s="16">
        <f t="shared" si="4"/>
        <v>4678971.8</v>
      </c>
      <c r="F54" s="35">
        <f t="shared" si="44"/>
        <v>689412.9</v>
      </c>
      <c r="G54" s="15">
        <f t="shared" si="6"/>
        <v>5368384.7</v>
      </c>
      <c r="H54" s="18">
        <f t="shared" si="44"/>
        <v>0</v>
      </c>
      <c r="I54" s="15">
        <f t="shared" si="7"/>
        <v>5368384.7</v>
      </c>
    </row>
    <row r="55" spans="1:9" s="12" customFormat="1" x14ac:dyDescent="0.25">
      <c r="A55" s="13" t="s">
        <v>87</v>
      </c>
      <c r="B55" s="30" t="s">
        <v>88</v>
      </c>
      <c r="C55" s="18">
        <f>SUM(C56)</f>
        <v>0</v>
      </c>
      <c r="D55" s="18">
        <f t="shared" ref="D55:H56" si="45">SUM(D56)</f>
        <v>0</v>
      </c>
      <c r="E55" s="16">
        <f t="shared" si="4"/>
        <v>0</v>
      </c>
      <c r="F55" s="35">
        <f t="shared" si="45"/>
        <v>0</v>
      </c>
      <c r="G55" s="15">
        <f t="shared" si="6"/>
        <v>0</v>
      </c>
      <c r="H55" s="18">
        <f t="shared" si="45"/>
        <v>0</v>
      </c>
      <c r="I55" s="15">
        <f t="shared" si="7"/>
        <v>0</v>
      </c>
    </row>
    <row r="56" spans="1:9" s="12" customFormat="1" ht="30" x14ac:dyDescent="0.25">
      <c r="A56" s="13" t="s">
        <v>89</v>
      </c>
      <c r="B56" s="30" t="s">
        <v>90</v>
      </c>
      <c r="C56" s="18">
        <f>SUM(C57)</f>
        <v>0</v>
      </c>
      <c r="D56" s="18">
        <f t="shared" si="45"/>
        <v>0</v>
      </c>
      <c r="E56" s="16">
        <f t="shared" si="4"/>
        <v>0</v>
      </c>
      <c r="F56" s="35">
        <f t="shared" si="45"/>
        <v>0</v>
      </c>
      <c r="G56" s="15">
        <f t="shared" si="6"/>
        <v>0</v>
      </c>
      <c r="H56" s="18">
        <f t="shared" si="45"/>
        <v>0</v>
      </c>
      <c r="I56" s="15">
        <f t="shared" si="7"/>
        <v>0</v>
      </c>
    </row>
    <row r="57" spans="1:9" s="12" customFormat="1" ht="45" x14ac:dyDescent="0.25">
      <c r="A57" s="13" t="s">
        <v>91</v>
      </c>
      <c r="B57" s="30" t="s">
        <v>92</v>
      </c>
      <c r="C57" s="18">
        <v>0</v>
      </c>
      <c r="D57" s="14"/>
      <c r="E57" s="16">
        <f t="shared" si="4"/>
        <v>0</v>
      </c>
      <c r="F57" s="22"/>
      <c r="G57" s="15">
        <f t="shared" si="6"/>
        <v>0</v>
      </c>
      <c r="H57" s="14"/>
      <c r="I57" s="15">
        <f t="shared" si="7"/>
        <v>0</v>
      </c>
    </row>
    <row r="58" spans="1:9" s="12" customFormat="1" x14ac:dyDescent="0.25">
      <c r="A58" s="13" t="s">
        <v>93</v>
      </c>
      <c r="B58" s="30" t="s">
        <v>94</v>
      </c>
      <c r="C58" s="18">
        <f>C59-C61</f>
        <v>4489680.0999999996</v>
      </c>
      <c r="D58" s="18">
        <f t="shared" ref="D58:H58" si="46">D59-D61</f>
        <v>189291.69999999998</v>
      </c>
      <c r="E58" s="16">
        <f t="shared" si="4"/>
        <v>4678971.8</v>
      </c>
      <c r="F58" s="35">
        <f t="shared" si="46"/>
        <v>689412.9</v>
      </c>
      <c r="G58" s="15">
        <f t="shared" si="6"/>
        <v>5368384.7</v>
      </c>
      <c r="H58" s="18">
        <f t="shared" si="46"/>
        <v>0</v>
      </c>
      <c r="I58" s="15">
        <f t="shared" si="7"/>
        <v>5368384.7</v>
      </c>
    </row>
    <row r="59" spans="1:9" s="12" customFormat="1" ht="30" x14ac:dyDescent="0.25">
      <c r="A59" s="13" t="s">
        <v>95</v>
      </c>
      <c r="B59" s="30" t="s">
        <v>104</v>
      </c>
      <c r="C59" s="18">
        <f>SUM(C60)</f>
        <v>4489680.0999999996</v>
      </c>
      <c r="D59" s="18">
        <f t="shared" ref="D59:H59" si="47">SUM(D60)</f>
        <v>189291.69999999998</v>
      </c>
      <c r="E59" s="16">
        <f t="shared" si="4"/>
        <v>4678971.8</v>
      </c>
      <c r="F59" s="35">
        <f t="shared" si="47"/>
        <v>689412.9</v>
      </c>
      <c r="G59" s="15">
        <f t="shared" si="6"/>
        <v>5368384.7</v>
      </c>
      <c r="H59" s="18">
        <f t="shared" si="47"/>
        <v>0</v>
      </c>
      <c r="I59" s="15">
        <f t="shared" si="7"/>
        <v>5368384.7</v>
      </c>
    </row>
    <row r="60" spans="1:9" s="12" customFormat="1" ht="30" x14ac:dyDescent="0.25">
      <c r="A60" s="13" t="s">
        <v>96</v>
      </c>
      <c r="B60" s="30" t="s">
        <v>105</v>
      </c>
      <c r="C60" s="18">
        <v>4489680.0999999996</v>
      </c>
      <c r="D60" s="22">
        <f>332.5+28400-1300+131636.9+3833.8+1300+88.5+15000+10000</f>
        <v>189291.69999999998</v>
      </c>
      <c r="E60" s="16">
        <f t="shared" si="4"/>
        <v>4678971.8</v>
      </c>
      <c r="F60" s="22">
        <f>559412.9+130000</f>
        <v>689412.9</v>
      </c>
      <c r="G60" s="15">
        <f t="shared" si="6"/>
        <v>5368384.7</v>
      </c>
      <c r="H60" s="14"/>
      <c r="I60" s="15">
        <f t="shared" si="7"/>
        <v>5368384.7</v>
      </c>
    </row>
    <row r="61" spans="1:9" s="12" customFormat="1" x14ac:dyDescent="0.25">
      <c r="A61" s="13" t="s">
        <v>93</v>
      </c>
      <c r="B61" s="30" t="s">
        <v>106</v>
      </c>
      <c r="C61" s="18">
        <f>SUM(C62)</f>
        <v>0</v>
      </c>
      <c r="D61" s="14"/>
      <c r="E61" s="16">
        <f t="shared" si="4"/>
        <v>0</v>
      </c>
      <c r="F61" s="31"/>
      <c r="G61" s="15">
        <f t="shared" si="6"/>
        <v>0</v>
      </c>
      <c r="H61" s="14"/>
      <c r="I61" s="15">
        <f t="shared" si="7"/>
        <v>0</v>
      </c>
    </row>
    <row r="62" spans="1:9" s="12" customFormat="1" ht="30" x14ac:dyDescent="0.25">
      <c r="A62" s="13" t="s">
        <v>97</v>
      </c>
      <c r="B62" s="30" t="s">
        <v>107</v>
      </c>
      <c r="C62" s="18">
        <v>0</v>
      </c>
      <c r="D62" s="14"/>
      <c r="E62" s="16">
        <f t="shared" si="4"/>
        <v>0</v>
      </c>
      <c r="F62" s="31"/>
      <c r="G62" s="15">
        <f t="shared" si="6"/>
        <v>0</v>
      </c>
      <c r="H62" s="14"/>
      <c r="I62" s="15">
        <f t="shared" si="7"/>
        <v>0</v>
      </c>
    </row>
    <row r="63" spans="1:9" ht="23.25" customHeight="1" x14ac:dyDescent="0.25">
      <c r="A63" s="8" t="s">
        <v>98</v>
      </c>
      <c r="B63" s="27" t="s">
        <v>99</v>
      </c>
      <c r="C63" s="15">
        <f>C11+C46</f>
        <v>129932.8</v>
      </c>
      <c r="D63" s="15">
        <f t="shared" ref="D63:H63" si="48">D11+D46</f>
        <v>27432.5</v>
      </c>
      <c r="E63" s="15">
        <f t="shared" si="4"/>
        <v>157365.29999999999</v>
      </c>
      <c r="F63" s="15">
        <f t="shared" si="48"/>
        <v>0</v>
      </c>
      <c r="G63" s="15">
        <f t="shared" si="6"/>
        <v>157365.29999999999</v>
      </c>
      <c r="H63" s="15">
        <f t="shared" si="48"/>
        <v>0</v>
      </c>
      <c r="I63" s="15">
        <f t="shared" si="7"/>
        <v>157365.29999999999</v>
      </c>
    </row>
    <row r="64" spans="1:9" ht="15" hidden="1" customHeight="1" x14ac:dyDescent="0.25">
      <c r="A64" s="24">
        <v>332500</v>
      </c>
      <c r="B64" s="2" t="s">
        <v>115</v>
      </c>
      <c r="G64" s="15">
        <f t="shared" si="6"/>
        <v>0</v>
      </c>
      <c r="I64" s="15">
        <f t="shared" si="7"/>
        <v>0</v>
      </c>
    </row>
    <row r="65" spans="1:9" ht="15" hidden="1" customHeight="1" x14ac:dyDescent="0.25">
      <c r="A65" s="24">
        <v>6000000</v>
      </c>
      <c r="B65" s="2" t="s">
        <v>116</v>
      </c>
      <c r="G65" s="15">
        <f t="shared" si="6"/>
        <v>0</v>
      </c>
      <c r="I65" s="15">
        <f t="shared" si="7"/>
        <v>0</v>
      </c>
    </row>
    <row r="66" spans="1:9" ht="15" hidden="1" customHeight="1" x14ac:dyDescent="0.25">
      <c r="A66" s="24">
        <v>5800000</v>
      </c>
      <c r="B66" s="2" t="s">
        <v>117</v>
      </c>
      <c r="G66" s="15">
        <f t="shared" si="6"/>
        <v>0</v>
      </c>
      <c r="I66" s="15">
        <f t="shared" si="7"/>
        <v>0</v>
      </c>
    </row>
    <row r="67" spans="1:9" ht="15" hidden="1" customHeight="1" x14ac:dyDescent="0.25">
      <c r="A67" s="24">
        <v>14600008.970000001</v>
      </c>
      <c r="B67" s="2" t="s">
        <v>118</v>
      </c>
      <c r="G67" s="15">
        <f t="shared" si="6"/>
        <v>0</v>
      </c>
      <c r="I67" s="15">
        <f t="shared" si="7"/>
        <v>0</v>
      </c>
    </row>
    <row r="68" spans="1:9" ht="15" hidden="1" customHeight="1" x14ac:dyDescent="0.25">
      <c r="A68" s="25">
        <v>699991.03</v>
      </c>
      <c r="B68" s="2" t="s">
        <v>119</v>
      </c>
      <c r="G68" s="15">
        <f t="shared" si="6"/>
        <v>0</v>
      </c>
      <c r="I68" s="15">
        <f t="shared" si="7"/>
        <v>0</v>
      </c>
    </row>
    <row r="69" spans="1:9" ht="15" hidden="1" customHeight="1" x14ac:dyDescent="0.25">
      <c r="A69" s="26">
        <f>SUM(A64:A68)</f>
        <v>27432500</v>
      </c>
      <c r="G69" s="15">
        <f t="shared" si="6"/>
        <v>0</v>
      </c>
      <c r="I69" s="15">
        <f t="shared" si="7"/>
        <v>0</v>
      </c>
    </row>
    <row r="70" spans="1:9" ht="15" hidden="1" customHeight="1" x14ac:dyDescent="0.25">
      <c r="G70" s="15">
        <f t="shared" si="6"/>
        <v>0</v>
      </c>
      <c r="I70" s="15">
        <f t="shared" si="7"/>
        <v>0</v>
      </c>
    </row>
    <row r="71" spans="1:9" ht="15" hidden="1" customHeight="1" x14ac:dyDescent="0.25">
      <c r="G71" s="15">
        <f t="shared" si="6"/>
        <v>0</v>
      </c>
      <c r="I71" s="15">
        <f t="shared" si="7"/>
        <v>0</v>
      </c>
    </row>
  </sheetData>
  <mergeCells count="10">
    <mergeCell ref="A6:I7"/>
    <mergeCell ref="I8:I9"/>
    <mergeCell ref="A8:A9"/>
    <mergeCell ref="B8:B9"/>
    <mergeCell ref="C8:C9"/>
    <mergeCell ref="D8:D9"/>
    <mergeCell ref="F8:F9"/>
    <mergeCell ref="G8:G9"/>
    <mergeCell ref="H8:H9"/>
    <mergeCell ref="E8:E9"/>
  </mergeCells>
  <pageMargins left="1.1811023622047245" right="0.19685039370078741" top="0.78740157480314965" bottom="0.78740157480314965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2020-09-28T14:23:31Z</dcterms:modified>
</cp:coreProperties>
</file>