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S53" i="1" l="1"/>
  <c r="R21" i="1"/>
  <c r="R53" i="1"/>
  <c r="R57" i="1"/>
  <c r="S61" i="1" l="1"/>
  <c r="R61" i="1"/>
  <c r="S59" i="1"/>
  <c r="R59" i="1"/>
  <c r="S58" i="1"/>
  <c r="R58" i="1"/>
  <c r="S56" i="1"/>
  <c r="S55" i="1" s="1"/>
  <c r="S54" i="1" s="1"/>
  <c r="R56" i="1"/>
  <c r="R55" i="1" s="1"/>
  <c r="R54" i="1" s="1"/>
  <c r="S52" i="1"/>
  <c r="S51" i="1" s="1"/>
  <c r="S47" i="1" s="1"/>
  <c r="R52" i="1"/>
  <c r="R51" i="1" s="1"/>
  <c r="S49" i="1"/>
  <c r="S48" i="1" s="1"/>
  <c r="R49" i="1"/>
  <c r="R48" i="1" s="1"/>
  <c r="S41" i="1"/>
  <c r="S40" i="1" s="1"/>
  <c r="R41" i="1"/>
  <c r="R40" i="1" s="1"/>
  <c r="S38" i="1"/>
  <c r="R38" i="1"/>
  <c r="S36" i="1"/>
  <c r="R36" i="1"/>
  <c r="S35" i="1"/>
  <c r="R35" i="1"/>
  <c r="R34" i="1" s="1"/>
  <c r="S32" i="1"/>
  <c r="S31" i="1" s="1"/>
  <c r="R32" i="1"/>
  <c r="R31" i="1" s="1"/>
  <c r="S29" i="1"/>
  <c r="S28" i="1" s="1"/>
  <c r="R29" i="1"/>
  <c r="R28" i="1" s="1"/>
  <c r="S25" i="1"/>
  <c r="R25" i="1"/>
  <c r="S23" i="1"/>
  <c r="S22" i="1" s="1"/>
  <c r="R23" i="1"/>
  <c r="R22" i="1" s="1"/>
  <c r="S20" i="1"/>
  <c r="S18" i="1"/>
  <c r="R18" i="1"/>
  <c r="S15" i="1"/>
  <c r="R15" i="1"/>
  <c r="S14" i="1"/>
  <c r="S12" i="1" s="1"/>
  <c r="R14" i="1"/>
  <c r="R12" i="1"/>
  <c r="S17" i="1" l="1"/>
  <c r="S11" i="1" s="1"/>
  <c r="S46" i="1"/>
  <c r="S34" i="1"/>
  <c r="S27" i="1" s="1"/>
  <c r="R47" i="1"/>
  <c r="R46" i="1" s="1"/>
  <c r="R27" i="1"/>
  <c r="S63" i="1" l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G17" i="1" l="1"/>
  <c r="I17" i="1" s="1"/>
  <c r="K17" i="1" s="1"/>
  <c r="M17" i="1" s="1"/>
  <c r="O17" i="1" s="1"/>
  <c r="R20" i="1"/>
  <c r="R17" i="1" s="1"/>
  <c r="R11" i="1" s="1"/>
  <c r="R63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<sst xmlns="http://schemas.openxmlformats.org/spreadsheetml/2006/main" count="138" uniqueCount="125">
  <si>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</si>
  <si>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</si>
  <si>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</si>
  <si>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</si>
  <si>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</si>
  <si>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</si>
  <si>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</si>
  <si>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</si>
  <si>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</si>
  <si>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</si>
  <si>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</si>
  <si>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</si>
  <si>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</si>
  <si>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</si>
  <si>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</si>
  <si>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</si>
  <si>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</si>
  <si>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</si>
  <si>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</si>
  <si>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</si>
  <si>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</si>
  <si>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</si>
  <si>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</si>
  <si>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</si>
  <si>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</si>
  <si>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</si>
  <si>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</si>
  <si>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</si>
  <si>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</si>
  <si>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</si>
  <si>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</si>
  <si>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</si>
  <si>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</si>
  <si>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</si>
  <si>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</si>
  <si>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</si>
  <si>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</si>
  <si>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</si>
  <si>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</si>
  <si>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</si>
  <si>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</si>
  <si>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</si>
  <si>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</si>
  <si>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</si>
  <si>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</si>
  <si>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</si>
  <si>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</si>
  <si>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</si>
  <si>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</si>
  <si>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</si>
  <si>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</si>
  <si>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</si>
  <si>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</si>
  <si>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</si>
  <si>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</si>
  <si>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</si>
  <si>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</si>
  <si>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</si>
  <si>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</si>
  <si>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</si>
  <si>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</si>
  <si>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</si>
  <si>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</si>
  <si>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</si>
  <si>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</si>
  <si>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</si>
  <si>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</si>
  <si>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</si>
  <si>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</si>
  <si>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</si>
  <si>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</si>
  <si>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</si>
  <si>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</si>
  <si>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</si>
  <si>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</si>
  <si>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</si>
  <si>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</si>
  <si>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</si>
  <si>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</si>
  <si>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</si>
  <si>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</si>
  <si>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</si>
  <si>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</si>
  <si>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</si>
  <si>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</si>
  <si>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</si>
  <si>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</si>
  <si>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</si>
  <si>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</si>
  <si>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</si>
  <si>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</si>
  <si>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</si>
  <si>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</si>
  <si>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</si>
  <si>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</si>
  <si>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</si>
  <si>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</si>
  <si>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</si>
  <si>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</si>
  <si>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</si>
  <si>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</si>
  <si>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</si>
  <si>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</si>
  <si>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</si>
  <si>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</si>
  <si>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</si>
  <si>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</si>
  <si>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</si>
  <si>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</si>
  <si>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</si>
  <si>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</si>
  <si>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</si>
  <si>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</si>
  <si>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</si>
  <si>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</si>
  <si>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</si>
  <si>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</si>
  <si>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</si>
  <si>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</si>
  <si>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</si>
  <si>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</si>
  <si>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2020 год  </t>
  </si>
  <si>
    <t xml:space="preserve">Сумма на 2021 год  </t>
  </si>
  <si>
    <t xml:space="preserve">Сумма на 2022 год  </t>
  </si>
  <si>
    <t>Бюджетные ассигнования по источникам внутреннего финансирования дефицита бюджета  городского округа город Мегион на 2020 год и плановый период 2021 и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</si>
</sst>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7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1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workbookViewId="0">
      <selection activeCell="A3" sqref="A3:S3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24.7109375" style="3" customWidth="1"/>
    <col min="19" max="19" width="18.28515625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36"/>
      <c r="E1" s="2"/>
      <c r="G1" s="2"/>
      <c r="I1" s="2"/>
      <c r="K1" s="2"/>
      <c r="M1" s="2"/>
      <c r="O1" s="2"/>
    </row>
    <row r="2" spans="1:19" s="1" customFormat="1" ht="15.75" x14ac:dyDescent="0.25">
      <c r="C2" s="36"/>
      <c r="E2" s="2"/>
      <c r="G2" s="2"/>
      <c r="I2" s="2"/>
      <c r="K2" s="2"/>
      <c r="M2" s="2"/>
      <c r="O2" s="2"/>
    </row>
    <row r="3" spans="1:19" ht="42" customHeight="1" x14ac:dyDescent="0.25">
      <c r="A3" s="43" t="s">
        <v>124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1" customFormat="1" ht="15.75" hidden="1" x14ac:dyDescent="0.25">
      <c r="A4" s="38"/>
      <c r="B4" s="38"/>
      <c r="C4" s="38"/>
      <c r="D4" s="39"/>
      <c r="E4" s="40"/>
      <c r="F4" s="39"/>
      <c r="G4" s="40"/>
      <c r="H4" s="39"/>
      <c r="I4" s="40"/>
      <c r="J4" s="39"/>
      <c r="K4" s="40"/>
      <c r="L4" s="39"/>
      <c r="M4" s="40"/>
      <c r="N4" s="39"/>
      <c r="O4" s="40"/>
      <c r="P4" s="39"/>
      <c r="Q4" s="39"/>
      <c r="R4" s="39"/>
      <c r="S4" s="39"/>
    </row>
    <row r="7" spans="1:19" x14ac:dyDescent="0.25">
      <c r="S7" s="41" t="s">
        <v>120</v>
      </c>
    </row>
    <row r="8" spans="1:19" x14ac:dyDescent="0.25">
      <c r="A8" s="46" t="s">
        <v>0</v>
      </c>
      <c r="B8" s="47" t="s">
        <v>1</v>
      </c>
      <c r="C8" s="42" t="s">
        <v>121</v>
      </c>
      <c r="D8" s="44" t="s">
        <v>2</v>
      </c>
      <c r="E8" s="42"/>
      <c r="F8" s="44" t="s">
        <v>3</v>
      </c>
      <c r="G8" s="42"/>
      <c r="H8" s="44" t="s">
        <v>4</v>
      </c>
      <c r="I8" s="42"/>
      <c r="J8" s="44" t="s">
        <v>5</v>
      </c>
      <c r="K8" s="42"/>
      <c r="L8" s="44" t="s">
        <v>6</v>
      </c>
      <c r="M8" s="42"/>
      <c r="N8" s="44" t="s">
        <v>7</v>
      </c>
      <c r="O8" s="42" t="s">
        <v>8</v>
      </c>
      <c r="P8" s="42" t="s">
        <v>9</v>
      </c>
      <c r="Q8" s="42" t="s">
        <v>10</v>
      </c>
      <c r="R8" s="42" t="s">
        <v>122</v>
      </c>
      <c r="S8" s="42" t="s">
        <v>123</v>
      </c>
    </row>
    <row r="9" spans="1:19" x14ac:dyDescent="0.25">
      <c r="A9" s="46"/>
      <c r="B9" s="47"/>
      <c r="C9" s="42"/>
      <c r="D9" s="45"/>
      <c r="E9" s="42"/>
      <c r="F9" s="45"/>
      <c r="G9" s="42"/>
      <c r="H9" s="45"/>
      <c r="I9" s="42"/>
      <c r="J9" s="45"/>
      <c r="K9" s="42"/>
      <c r="L9" s="45"/>
      <c r="M9" s="42"/>
      <c r="N9" s="45"/>
      <c r="O9" s="42"/>
      <c r="P9" s="42"/>
      <c r="Q9" s="42"/>
      <c r="R9" s="42"/>
      <c r="S9" s="42"/>
    </row>
    <row r="10" spans="1:19" s="8" customFormat="1" x14ac:dyDescent="0.25">
      <c r="A10" s="4">
        <v>1</v>
      </c>
      <c r="B10" s="5">
        <v>2</v>
      </c>
      <c r="C10" s="6" t="s">
        <v>11</v>
      </c>
      <c r="D10" s="7"/>
      <c r="E10" s="6" t="s">
        <v>11</v>
      </c>
      <c r="F10" s="7"/>
      <c r="G10" s="6" t="s">
        <v>11</v>
      </c>
      <c r="H10" s="7"/>
      <c r="I10" s="6" t="s">
        <v>11</v>
      </c>
      <c r="J10" s="7"/>
      <c r="K10" s="6" t="s">
        <v>11</v>
      </c>
      <c r="L10" s="7">
        <v>4</v>
      </c>
      <c r="M10" s="6" t="s">
        <v>12</v>
      </c>
      <c r="N10" s="7">
        <v>4</v>
      </c>
      <c r="O10" s="6" t="s">
        <v>12</v>
      </c>
      <c r="P10" s="6" t="s">
        <v>11</v>
      </c>
      <c r="Q10" s="6" t="s">
        <v>11</v>
      </c>
      <c r="R10" s="37" t="s">
        <v>11</v>
      </c>
      <c r="S10" s="37" t="s">
        <v>108</v>
      </c>
    </row>
    <row r="11" spans="1:19" ht="28.5" x14ac:dyDescent="0.25">
      <c r="A11" s="9" t="s">
        <v>13</v>
      </c>
      <c r="B11" s="10" t="s">
        <v>14</v>
      </c>
      <c r="C11" s="32">
        <f>SUM(C12+C17+C22)</f>
        <v>129932789</v>
      </c>
      <c r="D11" s="11">
        <f t="shared" ref="D11" si="0">SUM(D12+D17+D22)</f>
        <v>0</v>
      </c>
      <c r="E11" s="12">
        <f t="shared" ref="E11:E63" si="1">SUM(C11+D11)</f>
        <v>129932789</v>
      </c>
      <c r="F11" s="11">
        <f t="shared" ref="F11" si="2">SUM(F12+F17+F22)</f>
        <v>0</v>
      </c>
      <c r="G11" s="12">
        <f>SUM(E11:F11)</f>
        <v>129932789</v>
      </c>
      <c r="H11" s="11">
        <f t="shared" ref="H11:J11" si="3">SUM(H12+H17+H22)</f>
        <v>0</v>
      </c>
      <c r="I11" s="12">
        <f>SUM(G11:H11)</f>
        <v>129932789</v>
      </c>
      <c r="J11" s="11">
        <f t="shared" si="3"/>
        <v>0</v>
      </c>
      <c r="K11" s="12">
        <f>SUM(I11:J11)</f>
        <v>129932789</v>
      </c>
      <c r="L11" s="11">
        <f t="shared" ref="L11:N11" si="4">SUM(L12+L17+L22)</f>
        <v>0</v>
      </c>
      <c r="M11" s="12">
        <f>SUM(K11:L11)</f>
        <v>129932789</v>
      </c>
      <c r="N11" s="11">
        <f t="shared" si="4"/>
        <v>0</v>
      </c>
      <c r="O11" s="12">
        <f>SUM(M11:N11)</f>
        <v>129932789</v>
      </c>
      <c r="P11" s="11">
        <f>SUM(P12+P17+P22)</f>
        <v>100240.1</v>
      </c>
      <c r="Q11" s="11">
        <f>SUM(Q12+Q17+Q22)</f>
        <v>74197.899999999994</v>
      </c>
      <c r="R11" s="32">
        <f>SUM(R12+R17+R22)</f>
        <v>128739654</v>
      </c>
      <c r="S11" s="32">
        <f>SUM(S12+S17+S22)</f>
        <v>130352672</v>
      </c>
    </row>
    <row r="12" spans="1:19" ht="42.75" x14ac:dyDescent="0.25">
      <c r="A12" s="9" t="s">
        <v>15</v>
      </c>
      <c r="B12" s="10" t="s">
        <v>16</v>
      </c>
      <c r="C12" s="32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  <c r="R12" s="32">
        <f>R14</f>
        <v>0</v>
      </c>
      <c r="S12" s="32">
        <f>S14</f>
        <v>0</v>
      </c>
    </row>
    <row r="13" spans="1:19" ht="45" x14ac:dyDescent="0.25">
      <c r="A13" s="13" t="s">
        <v>17</v>
      </c>
      <c r="B13" s="14" t="s">
        <v>18</v>
      </c>
      <c r="C13" s="14" t="s">
        <v>19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19</v>
      </c>
      <c r="Q13" s="15" t="s">
        <v>19</v>
      </c>
      <c r="R13" s="14" t="s">
        <v>19</v>
      </c>
      <c r="S13" s="14" t="s">
        <v>19</v>
      </c>
    </row>
    <row r="14" spans="1:19" ht="45" x14ac:dyDescent="0.25">
      <c r="A14" s="13" t="s">
        <v>20</v>
      </c>
      <c r="B14" s="14" t="s">
        <v>21</v>
      </c>
      <c r="C14" s="33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  <c r="R14" s="33">
        <f>R16</f>
        <v>0</v>
      </c>
      <c r="S14" s="33">
        <f>S16</f>
        <v>0</v>
      </c>
    </row>
    <row r="15" spans="1:19" ht="45" x14ac:dyDescent="0.25">
      <c r="A15" s="13" t="s">
        <v>22</v>
      </c>
      <c r="B15" s="14" t="s">
        <v>23</v>
      </c>
      <c r="C15" s="33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  <c r="R15" s="33">
        <f>SUM(R16)</f>
        <v>0</v>
      </c>
      <c r="S15" s="33">
        <f>SUM(S16)</f>
        <v>0</v>
      </c>
    </row>
    <row r="16" spans="1:19" ht="45" x14ac:dyDescent="0.25">
      <c r="A16" s="13" t="s">
        <v>24</v>
      </c>
      <c r="B16" s="14" t="s">
        <v>25</v>
      </c>
      <c r="C16" s="33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  <c r="R16" s="33">
        <v>0</v>
      </c>
      <c r="S16" s="33">
        <v>0</v>
      </c>
    </row>
    <row r="17" spans="1:19" ht="28.5" x14ac:dyDescent="0.25">
      <c r="A17" s="9" t="s">
        <v>26</v>
      </c>
      <c r="B17" s="10" t="s">
        <v>27</v>
      </c>
      <c r="C17" s="34">
        <f>SUM(C18+C20)</f>
        <v>129932789</v>
      </c>
      <c r="D17" s="11">
        <f t="shared" ref="D17" si="18">SUM(D18+D20)</f>
        <v>0</v>
      </c>
      <c r="E17" s="12">
        <f t="shared" si="1"/>
        <v>129932789</v>
      </c>
      <c r="F17" s="11">
        <f t="shared" ref="F17" si="19">SUM(F18+F20)</f>
        <v>0</v>
      </c>
      <c r="G17" s="12">
        <f t="shared" si="7"/>
        <v>129932789</v>
      </c>
      <c r="H17" s="11">
        <f t="shared" ref="H17:J17" si="20">SUM(H18+H20)</f>
        <v>0</v>
      </c>
      <c r="I17" s="12">
        <f t="shared" si="9"/>
        <v>129932789</v>
      </c>
      <c r="J17" s="11">
        <f t="shared" si="20"/>
        <v>0</v>
      </c>
      <c r="K17" s="12">
        <f t="shared" si="10"/>
        <v>129932789</v>
      </c>
      <c r="L17" s="11">
        <f t="shared" ref="L17:N17" si="21">SUM(L18+L20)</f>
        <v>0</v>
      </c>
      <c r="M17" s="12">
        <f t="shared" si="12"/>
        <v>129932789</v>
      </c>
      <c r="N17" s="11">
        <f t="shared" si="21"/>
        <v>0</v>
      </c>
      <c r="O17" s="12">
        <f t="shared" si="13"/>
        <v>129932789</v>
      </c>
      <c r="P17" s="11">
        <f>SUM(P18+P20)</f>
        <v>100240.1</v>
      </c>
      <c r="Q17" s="11">
        <f>SUM(Q18+Q20)</f>
        <v>74197.899999999994</v>
      </c>
      <c r="R17" s="34">
        <f>SUM(R18+R20)</f>
        <v>128739654</v>
      </c>
      <c r="S17" s="34">
        <f>SUM(S18+S20)</f>
        <v>130352672</v>
      </c>
    </row>
    <row r="18" spans="1:19" ht="30" x14ac:dyDescent="0.25">
      <c r="A18" s="13" t="s">
        <v>28</v>
      </c>
      <c r="B18" s="14" t="s">
        <v>29</v>
      </c>
      <c r="C18" s="35">
        <f>SUM(C19)</f>
        <v>129932789</v>
      </c>
      <c r="D18" s="18">
        <f t="shared" ref="D18:N18" si="22">SUM(D19)</f>
        <v>0</v>
      </c>
      <c r="E18" s="12">
        <f t="shared" si="1"/>
        <v>129932789</v>
      </c>
      <c r="F18" s="18">
        <f t="shared" si="22"/>
        <v>0</v>
      </c>
      <c r="G18" s="12">
        <f t="shared" si="7"/>
        <v>129932789</v>
      </c>
      <c r="H18" s="18">
        <f t="shared" si="22"/>
        <v>0</v>
      </c>
      <c r="I18" s="12">
        <f t="shared" si="9"/>
        <v>129932789</v>
      </c>
      <c r="J18" s="18">
        <f t="shared" si="22"/>
        <v>0</v>
      </c>
      <c r="K18" s="12">
        <f t="shared" si="10"/>
        <v>129932789</v>
      </c>
      <c r="L18" s="18">
        <f t="shared" si="22"/>
        <v>0</v>
      </c>
      <c r="M18" s="12">
        <f t="shared" si="12"/>
        <v>129932789</v>
      </c>
      <c r="N18" s="18">
        <f t="shared" si="22"/>
        <v>0</v>
      </c>
      <c r="O18" s="12">
        <f t="shared" si="13"/>
        <v>129932789</v>
      </c>
      <c r="P18" s="18">
        <f>SUM(P19)</f>
        <v>198205.1</v>
      </c>
      <c r="Q18" s="18">
        <f>SUM(Q19)</f>
        <v>174438</v>
      </c>
      <c r="R18" s="33">
        <f>SUM(R19)</f>
        <v>258672443</v>
      </c>
      <c r="S18" s="33">
        <f>SUM(S19)</f>
        <v>259092326</v>
      </c>
    </row>
    <row r="19" spans="1:19" ht="30" x14ac:dyDescent="0.25">
      <c r="A19" s="13" t="s">
        <v>30</v>
      </c>
      <c r="B19" s="14" t="s">
        <v>118</v>
      </c>
      <c r="C19" s="35">
        <v>129932789</v>
      </c>
      <c r="D19" s="16"/>
      <c r="E19" s="12">
        <f t="shared" si="1"/>
        <v>129932789</v>
      </c>
      <c r="F19" s="16"/>
      <c r="G19" s="12">
        <f t="shared" si="7"/>
        <v>129932789</v>
      </c>
      <c r="H19" s="19"/>
      <c r="I19" s="12">
        <f t="shared" si="9"/>
        <v>129932789</v>
      </c>
      <c r="J19" s="19"/>
      <c r="K19" s="12">
        <f t="shared" si="10"/>
        <v>129932789</v>
      </c>
      <c r="L19" s="17"/>
      <c r="M19" s="12">
        <f t="shared" si="12"/>
        <v>129932789</v>
      </c>
      <c r="N19" s="17"/>
      <c r="O19" s="12">
        <f t="shared" si="13"/>
        <v>129932789</v>
      </c>
      <c r="P19" s="18">
        <v>198205.1</v>
      </c>
      <c r="Q19" s="18">
        <v>174438</v>
      </c>
      <c r="R19" s="33">
        <v>258672443</v>
      </c>
      <c r="S19" s="33">
        <v>259092326</v>
      </c>
    </row>
    <row r="20" spans="1:19" ht="30" x14ac:dyDescent="0.25">
      <c r="A20" s="13" t="s">
        <v>31</v>
      </c>
      <c r="B20" s="14" t="s">
        <v>32</v>
      </c>
      <c r="C20" s="35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  <c r="R20" s="33">
        <f>SUM(R21)</f>
        <v>-129932789</v>
      </c>
      <c r="S20" s="33">
        <f>SUM(S21)</f>
        <v>-128739654</v>
      </c>
    </row>
    <row r="21" spans="1:19" ht="30" x14ac:dyDescent="0.25">
      <c r="A21" s="13" t="s">
        <v>33</v>
      </c>
      <c r="B21" s="14" t="s">
        <v>119</v>
      </c>
      <c r="C21" s="35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  <c r="R21" s="33">
        <f>-129932789</f>
        <v>-129932789</v>
      </c>
      <c r="S21" s="33">
        <v>-128739654</v>
      </c>
    </row>
    <row r="22" spans="1:19" s="23" customFormat="1" ht="28.5" x14ac:dyDescent="0.25">
      <c r="A22" s="20" t="s">
        <v>34</v>
      </c>
      <c r="B22" s="21" t="s">
        <v>35</v>
      </c>
      <c r="C22" s="34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  <c r="R22" s="34">
        <f>R23+R25</f>
        <v>0</v>
      </c>
      <c r="S22" s="34">
        <f>S23+S25</f>
        <v>0</v>
      </c>
    </row>
    <row r="23" spans="1:19" s="23" customFormat="1" ht="30" x14ac:dyDescent="0.25">
      <c r="A23" s="24" t="s">
        <v>36</v>
      </c>
      <c r="B23" s="25" t="s">
        <v>37</v>
      </c>
      <c r="C23" s="35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  <c r="R23" s="35">
        <f>R24</f>
        <v>0</v>
      </c>
      <c r="S23" s="35">
        <f>S24</f>
        <v>0</v>
      </c>
    </row>
    <row r="24" spans="1:19" s="23" customFormat="1" ht="30" x14ac:dyDescent="0.25">
      <c r="A24" s="24" t="s">
        <v>38</v>
      </c>
      <c r="B24" s="25" t="s">
        <v>116</v>
      </c>
      <c r="C24" s="35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  <c r="R24" s="35"/>
      <c r="S24" s="35"/>
    </row>
    <row r="25" spans="1:19" s="23" customFormat="1" ht="45" x14ac:dyDescent="0.25">
      <c r="A25" s="24" t="s">
        <v>39</v>
      </c>
      <c r="B25" s="25" t="s">
        <v>40</v>
      </c>
      <c r="C25" s="35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  <c r="R25" s="35">
        <f>SUM(R26)</f>
        <v>0</v>
      </c>
      <c r="S25" s="35">
        <f>SUM(S26)</f>
        <v>0</v>
      </c>
    </row>
    <row r="26" spans="1:19" s="23" customFormat="1" ht="45" x14ac:dyDescent="0.25">
      <c r="A26" s="24" t="s">
        <v>41</v>
      </c>
      <c r="B26" s="25" t="s">
        <v>117</v>
      </c>
      <c r="C26" s="35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  <c r="R26" s="35">
        <v>0</v>
      </c>
      <c r="S26" s="35"/>
    </row>
    <row r="27" spans="1:19" s="23" customFormat="1" ht="28.5" hidden="1" x14ac:dyDescent="0.25">
      <c r="A27" s="20" t="s">
        <v>42</v>
      </c>
      <c r="B27" s="21" t="s">
        <v>43</v>
      </c>
      <c r="C27" s="34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  <c r="R27" s="34">
        <f>R28+R31+R34</f>
        <v>0</v>
      </c>
      <c r="S27" s="34">
        <f>S28+S31+S34</f>
        <v>0</v>
      </c>
    </row>
    <row r="28" spans="1:19" s="23" customFormat="1" ht="30" hidden="1" x14ac:dyDescent="0.25">
      <c r="A28" s="24" t="s">
        <v>44</v>
      </c>
      <c r="B28" s="25" t="s">
        <v>45</v>
      </c>
      <c r="C28" s="35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  <c r="R28" s="35">
        <f t="shared" ref="R28:S29" si="30">R29</f>
        <v>0</v>
      </c>
      <c r="S28" s="35">
        <f t="shared" si="30"/>
        <v>0</v>
      </c>
    </row>
    <row r="29" spans="1:19" s="23" customFormat="1" ht="30" hidden="1" x14ac:dyDescent="0.25">
      <c r="A29" s="24" t="s">
        <v>46</v>
      </c>
      <c r="B29" s="25" t="s">
        <v>47</v>
      </c>
      <c r="C29" s="35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  <c r="R29" s="35">
        <f t="shared" si="30"/>
        <v>0</v>
      </c>
      <c r="S29" s="35">
        <f t="shared" si="30"/>
        <v>0</v>
      </c>
    </row>
    <row r="30" spans="1:19" s="23" customFormat="1" ht="45" hidden="1" x14ac:dyDescent="0.25">
      <c r="A30" s="24" t="s">
        <v>48</v>
      </c>
      <c r="B30" s="25" t="s">
        <v>49</v>
      </c>
      <c r="C30" s="35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  <c r="R30" s="35">
        <v>0</v>
      </c>
      <c r="S30" s="35">
        <v>0</v>
      </c>
    </row>
    <row r="31" spans="1:19" s="23" customFormat="1" ht="30" hidden="1" x14ac:dyDescent="0.25">
      <c r="A31" s="24" t="s">
        <v>50</v>
      </c>
      <c r="B31" s="25" t="s">
        <v>51</v>
      </c>
      <c r="C31" s="35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  <c r="R31" s="35">
        <f t="shared" ref="R31:S32" si="31">R32</f>
        <v>0</v>
      </c>
      <c r="S31" s="35">
        <f t="shared" si="31"/>
        <v>0</v>
      </c>
    </row>
    <row r="32" spans="1:19" s="23" customFormat="1" ht="75" hidden="1" x14ac:dyDescent="0.25">
      <c r="A32" s="24" t="s">
        <v>52</v>
      </c>
      <c r="B32" s="25" t="s">
        <v>53</v>
      </c>
      <c r="C32" s="35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  <c r="R32" s="35">
        <f t="shared" si="31"/>
        <v>0</v>
      </c>
      <c r="S32" s="35">
        <f t="shared" si="31"/>
        <v>0</v>
      </c>
    </row>
    <row r="33" spans="1:19" s="23" customFormat="1" ht="90" hidden="1" x14ac:dyDescent="0.25">
      <c r="A33" s="24" t="s">
        <v>54</v>
      </c>
      <c r="B33" s="25" t="s">
        <v>55</v>
      </c>
      <c r="C33" s="35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  <c r="R33" s="35">
        <v>0</v>
      </c>
      <c r="S33" s="35">
        <v>0</v>
      </c>
    </row>
    <row r="34" spans="1:19" s="23" customFormat="1" ht="30" hidden="1" x14ac:dyDescent="0.25">
      <c r="A34" s="24" t="s">
        <v>56</v>
      </c>
      <c r="B34" s="25" t="s">
        <v>57</v>
      </c>
      <c r="C34" s="35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  <c r="R34" s="35">
        <f>R35+R40</f>
        <v>0</v>
      </c>
      <c r="S34" s="35">
        <f>S35+S40</f>
        <v>0</v>
      </c>
    </row>
    <row r="35" spans="1:19" s="23" customFormat="1" ht="30" hidden="1" x14ac:dyDescent="0.25">
      <c r="A35" s="24" t="s">
        <v>58</v>
      </c>
      <c r="B35" s="25" t="s">
        <v>59</v>
      </c>
      <c r="C35" s="35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  <c r="R35" s="35">
        <f>R36+R38</f>
        <v>0</v>
      </c>
      <c r="S35" s="35">
        <f>S36+S38</f>
        <v>0</v>
      </c>
    </row>
    <row r="36" spans="1:19" s="23" customFormat="1" ht="30" hidden="1" x14ac:dyDescent="0.25">
      <c r="A36" s="24" t="s">
        <v>60</v>
      </c>
      <c r="B36" s="25" t="s">
        <v>61</v>
      </c>
      <c r="C36" s="35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  <c r="R36" s="35">
        <f>R37</f>
        <v>0</v>
      </c>
      <c r="S36" s="35">
        <f>S37</f>
        <v>0</v>
      </c>
    </row>
    <row r="37" spans="1:19" s="23" customFormat="1" ht="30" hidden="1" x14ac:dyDescent="0.25">
      <c r="A37" s="24" t="s">
        <v>62</v>
      </c>
      <c r="B37" s="25" t="s">
        <v>63</v>
      </c>
      <c r="C37" s="35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  <c r="R37" s="35">
        <v>0</v>
      </c>
      <c r="S37" s="35">
        <v>0</v>
      </c>
    </row>
    <row r="38" spans="1:19" s="23" customFormat="1" ht="45" hidden="1" x14ac:dyDescent="0.25">
      <c r="A38" s="24" t="s">
        <v>64</v>
      </c>
      <c r="B38" s="25" t="s">
        <v>65</v>
      </c>
      <c r="C38" s="35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  <c r="R38" s="35">
        <f>R39</f>
        <v>0</v>
      </c>
      <c r="S38" s="35">
        <f>S39</f>
        <v>0</v>
      </c>
    </row>
    <row r="39" spans="1:19" s="23" customFormat="1" ht="45" hidden="1" x14ac:dyDescent="0.25">
      <c r="A39" s="24" t="s">
        <v>66</v>
      </c>
      <c r="B39" s="25" t="s">
        <v>67</v>
      </c>
      <c r="C39" s="35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  <c r="R39" s="35">
        <v>0</v>
      </c>
      <c r="S39" s="35">
        <v>0</v>
      </c>
    </row>
    <row r="40" spans="1:19" s="23" customFormat="1" ht="30" hidden="1" x14ac:dyDescent="0.25">
      <c r="A40" s="24" t="s">
        <v>68</v>
      </c>
      <c r="B40" s="25" t="s">
        <v>69</v>
      </c>
      <c r="C40" s="35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  <c r="R40" s="35">
        <f t="shared" ref="R40:S41" si="32">R41</f>
        <v>0</v>
      </c>
      <c r="S40" s="35">
        <f t="shared" si="32"/>
        <v>0</v>
      </c>
    </row>
    <row r="41" spans="1:19" s="23" customFormat="1" ht="30" hidden="1" x14ac:dyDescent="0.25">
      <c r="A41" s="24" t="s">
        <v>70</v>
      </c>
      <c r="B41" s="25" t="s">
        <v>71</v>
      </c>
      <c r="C41" s="35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  <c r="R41" s="35">
        <f t="shared" si="32"/>
        <v>0</v>
      </c>
      <c r="S41" s="35">
        <f t="shared" si="32"/>
        <v>0</v>
      </c>
    </row>
    <row r="42" spans="1:19" s="23" customFormat="1" ht="45" hidden="1" x14ac:dyDescent="0.25">
      <c r="A42" s="24" t="s">
        <v>72</v>
      </c>
      <c r="B42" s="25" t="s">
        <v>73</v>
      </c>
      <c r="C42" s="35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  <c r="R42" s="35">
        <v>0</v>
      </c>
      <c r="S42" s="35">
        <v>0</v>
      </c>
    </row>
    <row r="43" spans="1:19" s="23" customFormat="1" hidden="1" x14ac:dyDescent="0.25">
      <c r="A43" s="24" t="s">
        <v>74</v>
      </c>
      <c r="B43" s="25" t="s">
        <v>75</v>
      </c>
      <c r="C43" s="35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  <c r="R43" s="35">
        <v>0</v>
      </c>
      <c r="S43" s="35">
        <v>0</v>
      </c>
    </row>
    <row r="44" spans="1:19" s="23" customFormat="1" ht="30" hidden="1" x14ac:dyDescent="0.25">
      <c r="A44" s="24" t="s">
        <v>76</v>
      </c>
      <c r="B44" s="25" t="s">
        <v>77</v>
      </c>
      <c r="C44" s="35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  <c r="R44" s="35">
        <v>0</v>
      </c>
      <c r="S44" s="35">
        <v>0</v>
      </c>
    </row>
    <row r="45" spans="1:19" s="23" customFormat="1" ht="30" hidden="1" x14ac:dyDescent="0.25">
      <c r="A45" s="24" t="s">
        <v>78</v>
      </c>
      <c r="B45" s="25" t="s">
        <v>79</v>
      </c>
      <c r="C45" s="35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  <c r="R45" s="35">
        <v>0</v>
      </c>
      <c r="S45" s="35">
        <v>0</v>
      </c>
    </row>
    <row r="46" spans="1:19" s="23" customFormat="1" ht="28.5" x14ac:dyDescent="0.25">
      <c r="A46" s="20" t="s">
        <v>80</v>
      </c>
      <c r="B46" s="21" t="s">
        <v>81</v>
      </c>
      <c r="C46" s="34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  <c r="R46" s="34">
        <f>SUM(R47+R54)</f>
        <v>0</v>
      </c>
      <c r="S46" s="34">
        <f>SUM(S47+S54)</f>
        <v>0</v>
      </c>
    </row>
    <row r="47" spans="1:19" s="23" customFormat="1" x14ac:dyDescent="0.25">
      <c r="A47" s="24" t="s">
        <v>82</v>
      </c>
      <c r="B47" s="25" t="s">
        <v>83</v>
      </c>
      <c r="C47" s="35">
        <f>C51+C48</f>
        <v>-4489680089</v>
      </c>
      <c r="D47" s="26">
        <f t="shared" ref="D47" si="37">D51+D48</f>
        <v>0</v>
      </c>
      <c r="E47" s="12">
        <f t="shared" si="1"/>
        <v>-4489680089</v>
      </c>
      <c r="F47" s="26">
        <f t="shared" ref="F47" si="38">F51+F48</f>
        <v>0</v>
      </c>
      <c r="G47" s="12">
        <f t="shared" si="7"/>
        <v>-4489680089</v>
      </c>
      <c r="H47" s="26">
        <f t="shared" ref="H47:J47" si="39">H51+H48</f>
        <v>0</v>
      </c>
      <c r="I47" s="12">
        <f t="shared" si="9"/>
        <v>-4489680089</v>
      </c>
      <c r="J47" s="26">
        <f t="shared" si="39"/>
        <v>0</v>
      </c>
      <c r="K47" s="12">
        <f t="shared" si="10"/>
        <v>-4489680089</v>
      </c>
      <c r="L47" s="26">
        <f t="shared" ref="L47:N47" si="40">L51+L48</f>
        <v>0</v>
      </c>
      <c r="M47" s="12">
        <f t="shared" si="12"/>
        <v>-4489680089</v>
      </c>
      <c r="N47" s="26">
        <f t="shared" si="40"/>
        <v>0</v>
      </c>
      <c r="O47" s="12">
        <f t="shared" si="13"/>
        <v>-4489680089</v>
      </c>
      <c r="P47" s="26">
        <f>P51+P48</f>
        <v>-3442726.5</v>
      </c>
      <c r="Q47" s="26">
        <f>Q51+Q48</f>
        <v>-3322774.2</v>
      </c>
      <c r="R47" s="35">
        <f>R51+R48</f>
        <v>-4973590243</v>
      </c>
      <c r="S47" s="35">
        <f>S51+S48</f>
        <v>-5220832726</v>
      </c>
    </row>
    <row r="48" spans="1:19" s="23" customFormat="1" x14ac:dyDescent="0.25">
      <c r="A48" s="24" t="s">
        <v>84</v>
      </c>
      <c r="B48" s="25" t="s">
        <v>85</v>
      </c>
      <c r="C48" s="35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26">
        <f>P49</f>
        <v>0</v>
      </c>
      <c r="Q48" s="26">
        <f>Q49</f>
        <v>0</v>
      </c>
      <c r="R48" s="35">
        <f t="shared" ref="R48:S49" si="42">R49</f>
        <v>0</v>
      </c>
      <c r="S48" s="35">
        <f t="shared" si="42"/>
        <v>0</v>
      </c>
    </row>
    <row r="49" spans="1:19" s="23" customFormat="1" ht="30" x14ac:dyDescent="0.25">
      <c r="A49" s="24" t="s">
        <v>86</v>
      </c>
      <c r="B49" s="25" t="s">
        <v>87</v>
      </c>
      <c r="C49" s="35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26">
        <f>P50</f>
        <v>0</v>
      </c>
      <c r="Q49" s="26">
        <f>Q50</f>
        <v>0</v>
      </c>
      <c r="R49" s="35">
        <f t="shared" si="42"/>
        <v>0</v>
      </c>
      <c r="S49" s="35">
        <f t="shared" si="42"/>
        <v>0</v>
      </c>
    </row>
    <row r="50" spans="1:19" s="23" customFormat="1" ht="30" x14ac:dyDescent="0.25">
      <c r="A50" s="24" t="s">
        <v>88</v>
      </c>
      <c r="B50" s="25" t="s">
        <v>89</v>
      </c>
      <c r="C50" s="35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  <c r="R50" s="35">
        <v>0</v>
      </c>
      <c r="S50" s="35">
        <v>0</v>
      </c>
    </row>
    <row r="51" spans="1:19" s="23" customFormat="1" x14ac:dyDescent="0.25">
      <c r="A51" s="24" t="s">
        <v>90</v>
      </c>
      <c r="B51" s="25" t="s">
        <v>109</v>
      </c>
      <c r="C51" s="35">
        <f>C52</f>
        <v>-4489680089</v>
      </c>
      <c r="D51" s="30">
        <f t="shared" ref="D51:N52" si="43">D52</f>
        <v>0</v>
      </c>
      <c r="E51" s="12">
        <f t="shared" si="1"/>
        <v>-4489680089</v>
      </c>
      <c r="F51" s="30">
        <f t="shared" si="43"/>
        <v>0</v>
      </c>
      <c r="G51" s="12">
        <f t="shared" si="7"/>
        <v>-4489680089</v>
      </c>
      <c r="H51" s="30">
        <f t="shared" si="43"/>
        <v>0</v>
      </c>
      <c r="I51" s="12">
        <f t="shared" si="9"/>
        <v>-4489680089</v>
      </c>
      <c r="J51" s="30">
        <f t="shared" si="43"/>
        <v>0</v>
      </c>
      <c r="K51" s="12">
        <f t="shared" si="10"/>
        <v>-4489680089</v>
      </c>
      <c r="L51" s="26">
        <f t="shared" si="43"/>
        <v>0</v>
      </c>
      <c r="M51" s="12">
        <f t="shared" si="12"/>
        <v>-4489680089</v>
      </c>
      <c r="N51" s="26">
        <f t="shared" si="43"/>
        <v>0</v>
      </c>
      <c r="O51" s="12">
        <f t="shared" si="13"/>
        <v>-4489680089</v>
      </c>
      <c r="P51" s="26">
        <f>P52</f>
        <v>-3442726.5</v>
      </c>
      <c r="Q51" s="26">
        <f>Q52</f>
        <v>-3322774.2</v>
      </c>
      <c r="R51" s="35">
        <f t="shared" ref="R51:S52" si="44">R52</f>
        <v>-4973590243</v>
      </c>
      <c r="S51" s="35">
        <f t="shared" si="44"/>
        <v>-5220832726</v>
      </c>
    </row>
    <row r="52" spans="1:19" s="23" customFormat="1" x14ac:dyDescent="0.25">
      <c r="A52" s="24" t="s">
        <v>91</v>
      </c>
      <c r="B52" s="25" t="s">
        <v>110</v>
      </c>
      <c r="C52" s="35">
        <f>C53</f>
        <v>-4489680089</v>
      </c>
      <c r="D52" s="30">
        <f t="shared" si="43"/>
        <v>0</v>
      </c>
      <c r="E52" s="12">
        <f t="shared" si="1"/>
        <v>-4489680089</v>
      </c>
      <c r="F52" s="30">
        <f t="shared" si="43"/>
        <v>0</v>
      </c>
      <c r="G52" s="12">
        <f t="shared" si="7"/>
        <v>-4489680089</v>
      </c>
      <c r="H52" s="30">
        <f t="shared" si="43"/>
        <v>0</v>
      </c>
      <c r="I52" s="12">
        <f t="shared" si="9"/>
        <v>-4489680089</v>
      </c>
      <c r="J52" s="30">
        <f t="shared" si="43"/>
        <v>0</v>
      </c>
      <c r="K52" s="12">
        <f t="shared" si="10"/>
        <v>-4489680089</v>
      </c>
      <c r="L52" s="26">
        <f t="shared" si="43"/>
        <v>0</v>
      </c>
      <c r="M52" s="12">
        <f t="shared" si="12"/>
        <v>-4489680089</v>
      </c>
      <c r="N52" s="26">
        <f t="shared" si="43"/>
        <v>0</v>
      </c>
      <c r="O52" s="12">
        <f t="shared" si="13"/>
        <v>-4489680089</v>
      </c>
      <c r="P52" s="26">
        <f>P53</f>
        <v>-3442726.5</v>
      </c>
      <c r="Q52" s="26">
        <f>Q53</f>
        <v>-3322774.2</v>
      </c>
      <c r="R52" s="35">
        <f t="shared" si="44"/>
        <v>-4973590243</v>
      </c>
      <c r="S52" s="35">
        <f t="shared" si="44"/>
        <v>-5220832726</v>
      </c>
    </row>
    <row r="53" spans="1:19" s="23" customFormat="1" ht="30" x14ac:dyDescent="0.25">
      <c r="A53" s="24" t="s">
        <v>92</v>
      </c>
      <c r="B53" s="25" t="s">
        <v>111</v>
      </c>
      <c r="C53" s="35">
        <v>-4489680089</v>
      </c>
      <c r="D53" s="27"/>
      <c r="E53" s="12">
        <f t="shared" si="1"/>
        <v>-4489680089</v>
      </c>
      <c r="F53" s="27"/>
      <c r="G53" s="12">
        <f t="shared" si="7"/>
        <v>-4489680089</v>
      </c>
      <c r="H53" s="27"/>
      <c r="I53" s="12">
        <f t="shared" si="9"/>
        <v>-4489680089</v>
      </c>
      <c r="J53" s="27"/>
      <c r="K53" s="12">
        <f t="shared" si="10"/>
        <v>-4489680089</v>
      </c>
      <c r="L53" s="28"/>
      <c r="M53" s="12">
        <f t="shared" si="12"/>
        <v>-4489680089</v>
      </c>
      <c r="N53" s="28"/>
      <c r="O53" s="12">
        <f t="shared" si="13"/>
        <v>-4489680089</v>
      </c>
      <c r="P53" s="26">
        <v>-3442726.5</v>
      </c>
      <c r="Q53" s="26">
        <v>-3322774.2</v>
      </c>
      <c r="R53" s="33">
        <f>-4973590243</f>
        <v>-4973590243</v>
      </c>
      <c r="S53" s="35">
        <f>-5220832726</f>
        <v>-5220832726</v>
      </c>
    </row>
    <row r="54" spans="1:19" s="23" customFormat="1" x14ac:dyDescent="0.25">
      <c r="A54" s="24" t="s">
        <v>93</v>
      </c>
      <c r="B54" s="25" t="s">
        <v>94</v>
      </c>
      <c r="C54" s="35">
        <f>C55+C58</f>
        <v>4489680089</v>
      </c>
      <c r="D54" s="30">
        <f>SUM(D555+D58)</f>
        <v>0</v>
      </c>
      <c r="E54" s="12">
        <f t="shared" si="1"/>
        <v>4489680089</v>
      </c>
      <c r="F54" s="30">
        <f>SUM(F555+F58)</f>
        <v>0</v>
      </c>
      <c r="G54" s="12">
        <f t="shared" si="7"/>
        <v>4489680089</v>
      </c>
      <c r="H54" s="30">
        <f>SUM(H555+H58)</f>
        <v>0</v>
      </c>
      <c r="I54" s="12">
        <f t="shared" si="9"/>
        <v>4489680089</v>
      </c>
      <c r="J54" s="30">
        <f>SUM(J555+J58)</f>
        <v>0</v>
      </c>
      <c r="K54" s="12">
        <f t="shared" si="10"/>
        <v>4489680089</v>
      </c>
      <c r="L54" s="26">
        <f>SUM(L555+L58)</f>
        <v>0</v>
      </c>
      <c r="M54" s="12">
        <f t="shared" si="12"/>
        <v>4489680089</v>
      </c>
      <c r="N54" s="26">
        <f>SUM(N555+N58)</f>
        <v>0</v>
      </c>
      <c r="O54" s="12">
        <f t="shared" si="13"/>
        <v>4489680089</v>
      </c>
      <c r="P54" s="26">
        <f>P55+P58</f>
        <v>3442726.5</v>
      </c>
      <c r="Q54" s="26">
        <f>Q55+Q58</f>
        <v>3322774.2</v>
      </c>
      <c r="R54" s="33">
        <f>R55+R58</f>
        <v>4973590243</v>
      </c>
      <c r="S54" s="35">
        <f>S55+S58</f>
        <v>5220832726</v>
      </c>
    </row>
    <row r="55" spans="1:19" s="23" customFormat="1" x14ac:dyDescent="0.25">
      <c r="A55" s="24" t="s">
        <v>95</v>
      </c>
      <c r="B55" s="25" t="s">
        <v>96</v>
      </c>
      <c r="C55" s="35">
        <f>C56</f>
        <v>4489680089</v>
      </c>
      <c r="D55" s="30">
        <f t="shared" ref="D55:N56" si="45">D56</f>
        <v>0</v>
      </c>
      <c r="E55" s="12">
        <f t="shared" si="1"/>
        <v>4489680089</v>
      </c>
      <c r="F55" s="30">
        <f t="shared" si="45"/>
        <v>0</v>
      </c>
      <c r="G55" s="12">
        <f t="shared" si="7"/>
        <v>4489680089</v>
      </c>
      <c r="H55" s="30">
        <f t="shared" si="45"/>
        <v>0</v>
      </c>
      <c r="I55" s="12">
        <f t="shared" si="9"/>
        <v>4489680089</v>
      </c>
      <c r="J55" s="30">
        <f t="shared" si="45"/>
        <v>0</v>
      </c>
      <c r="K55" s="12">
        <f t="shared" si="10"/>
        <v>4489680089</v>
      </c>
      <c r="L55" s="26">
        <f t="shared" si="45"/>
        <v>0</v>
      </c>
      <c r="M55" s="12">
        <f t="shared" si="12"/>
        <v>4489680089</v>
      </c>
      <c r="N55" s="26">
        <f t="shared" si="45"/>
        <v>0</v>
      </c>
      <c r="O55" s="12">
        <f t="shared" si="13"/>
        <v>4489680089</v>
      </c>
      <c r="P55" s="26">
        <f>P56</f>
        <v>0</v>
      </c>
      <c r="Q55" s="26">
        <f>Q56</f>
        <v>0</v>
      </c>
      <c r="R55" s="33">
        <f t="shared" ref="R55:S56" si="46">R56</f>
        <v>4973590243</v>
      </c>
      <c r="S55" s="35">
        <f t="shared" si="46"/>
        <v>5220832726</v>
      </c>
    </row>
    <row r="56" spans="1:19" s="23" customFormat="1" x14ac:dyDescent="0.25">
      <c r="A56" s="24" t="s">
        <v>97</v>
      </c>
      <c r="B56" s="25" t="s">
        <v>98</v>
      </c>
      <c r="C56" s="35">
        <f>C57</f>
        <v>4489680089</v>
      </c>
      <c r="D56" s="26">
        <f t="shared" si="45"/>
        <v>0</v>
      </c>
      <c r="E56" s="12">
        <f t="shared" si="1"/>
        <v>4489680089</v>
      </c>
      <c r="F56" s="26">
        <f t="shared" si="45"/>
        <v>0</v>
      </c>
      <c r="G56" s="12">
        <f t="shared" si="7"/>
        <v>4489680089</v>
      </c>
      <c r="H56" s="26">
        <f t="shared" si="45"/>
        <v>0</v>
      </c>
      <c r="I56" s="12">
        <f t="shared" si="9"/>
        <v>4489680089</v>
      </c>
      <c r="J56" s="26">
        <f t="shared" si="45"/>
        <v>0</v>
      </c>
      <c r="K56" s="12">
        <f t="shared" si="10"/>
        <v>4489680089</v>
      </c>
      <c r="L56" s="26">
        <f t="shared" si="45"/>
        <v>0</v>
      </c>
      <c r="M56" s="12">
        <f t="shared" si="12"/>
        <v>4489680089</v>
      </c>
      <c r="N56" s="26">
        <f t="shared" si="45"/>
        <v>0</v>
      </c>
      <c r="O56" s="12">
        <f t="shared" si="13"/>
        <v>4489680089</v>
      </c>
      <c r="P56" s="26">
        <f>P57</f>
        <v>0</v>
      </c>
      <c r="Q56" s="26">
        <f>Q57</f>
        <v>0</v>
      </c>
      <c r="R56" s="33">
        <f t="shared" si="46"/>
        <v>4973590243</v>
      </c>
      <c r="S56" s="35">
        <f t="shared" si="46"/>
        <v>5220832726</v>
      </c>
    </row>
    <row r="57" spans="1:19" s="23" customFormat="1" ht="30" x14ac:dyDescent="0.25">
      <c r="A57" s="24" t="s">
        <v>99</v>
      </c>
      <c r="B57" s="25" t="s">
        <v>100</v>
      </c>
      <c r="C57" s="35">
        <v>4489680089</v>
      </c>
      <c r="D57" s="29"/>
      <c r="E57" s="12">
        <f t="shared" si="1"/>
        <v>4489680089</v>
      </c>
      <c r="F57" s="29"/>
      <c r="G57" s="12">
        <f t="shared" si="7"/>
        <v>4489680089</v>
      </c>
      <c r="H57" s="29"/>
      <c r="I57" s="12">
        <f t="shared" si="9"/>
        <v>4489680089</v>
      </c>
      <c r="J57" s="29"/>
      <c r="K57" s="12">
        <f t="shared" si="10"/>
        <v>4489680089</v>
      </c>
      <c r="L57" s="28"/>
      <c r="M57" s="12">
        <f t="shared" si="12"/>
        <v>4489680089</v>
      </c>
      <c r="N57" s="28"/>
      <c r="O57" s="12">
        <f t="shared" si="13"/>
        <v>4489680089</v>
      </c>
      <c r="P57" s="26">
        <v>0</v>
      </c>
      <c r="Q57" s="26">
        <v>0</v>
      </c>
      <c r="R57" s="33">
        <f>4973590243</f>
        <v>4973590243</v>
      </c>
      <c r="S57" s="33">
        <v>5220832726</v>
      </c>
    </row>
    <row r="58" spans="1:19" s="23" customFormat="1" x14ac:dyDescent="0.25">
      <c r="A58" s="24" t="s">
        <v>101</v>
      </c>
      <c r="B58" s="25" t="s">
        <v>102</v>
      </c>
      <c r="C58" s="35">
        <f>C59-C61</f>
        <v>0</v>
      </c>
      <c r="D58" s="26">
        <f t="shared" ref="D58" si="47">D59-D61</f>
        <v>0</v>
      </c>
      <c r="E58" s="12">
        <f t="shared" si="1"/>
        <v>0</v>
      </c>
      <c r="F58" s="26">
        <f t="shared" ref="F58" si="48">F59-F61</f>
        <v>0</v>
      </c>
      <c r="G58" s="12">
        <f t="shared" si="7"/>
        <v>0</v>
      </c>
      <c r="H58" s="26">
        <f t="shared" ref="H58:J58" si="49">H59-H61</f>
        <v>0</v>
      </c>
      <c r="I58" s="12">
        <f t="shared" si="9"/>
        <v>0</v>
      </c>
      <c r="J58" s="26">
        <f t="shared" si="49"/>
        <v>0</v>
      </c>
      <c r="K58" s="12">
        <f t="shared" si="10"/>
        <v>0</v>
      </c>
      <c r="L58" s="26">
        <f t="shared" ref="L58:N58" si="50">L59-L61</f>
        <v>0</v>
      </c>
      <c r="M58" s="12">
        <f t="shared" si="12"/>
        <v>0</v>
      </c>
      <c r="N58" s="26">
        <f t="shared" si="50"/>
        <v>0</v>
      </c>
      <c r="O58" s="12">
        <f t="shared" si="13"/>
        <v>0</v>
      </c>
      <c r="P58" s="26">
        <f>P59-P61</f>
        <v>3442726.5</v>
      </c>
      <c r="Q58" s="26">
        <f>Q59-Q61</f>
        <v>3322774.2</v>
      </c>
      <c r="R58" s="35">
        <f>SUM(R60+R62)</f>
        <v>0</v>
      </c>
      <c r="S58" s="35">
        <f>S59-S61</f>
        <v>0</v>
      </c>
    </row>
    <row r="59" spans="1:19" s="23" customFormat="1" x14ac:dyDescent="0.25">
      <c r="A59" s="24" t="s">
        <v>103</v>
      </c>
      <c r="B59" s="25" t="s">
        <v>112</v>
      </c>
      <c r="C59" s="35">
        <f>SUM(C60)</f>
        <v>0</v>
      </c>
      <c r="D59" s="26">
        <f t="shared" ref="D59:N59" si="51">SUM(D60)</f>
        <v>0</v>
      </c>
      <c r="E59" s="12">
        <f t="shared" si="1"/>
        <v>0</v>
      </c>
      <c r="F59" s="26">
        <f t="shared" si="51"/>
        <v>0</v>
      </c>
      <c r="G59" s="12">
        <f t="shared" si="7"/>
        <v>0</v>
      </c>
      <c r="H59" s="26">
        <f t="shared" si="51"/>
        <v>0</v>
      </c>
      <c r="I59" s="12">
        <f t="shared" si="9"/>
        <v>0</v>
      </c>
      <c r="J59" s="26">
        <f t="shared" si="51"/>
        <v>0</v>
      </c>
      <c r="K59" s="12">
        <f t="shared" si="10"/>
        <v>0</v>
      </c>
      <c r="L59" s="26">
        <f t="shared" si="51"/>
        <v>0</v>
      </c>
      <c r="M59" s="12">
        <f t="shared" si="12"/>
        <v>0</v>
      </c>
      <c r="N59" s="26">
        <f t="shared" si="51"/>
        <v>0</v>
      </c>
      <c r="O59" s="12">
        <f t="shared" si="13"/>
        <v>0</v>
      </c>
      <c r="P59" s="26">
        <f>SUM(P60)</f>
        <v>3442726.5</v>
      </c>
      <c r="Q59" s="26">
        <f>SUM(Q60)</f>
        <v>3322774.2</v>
      </c>
      <c r="R59" s="35">
        <f>SUM(R60)</f>
        <v>0</v>
      </c>
      <c r="S59" s="35">
        <f>SUM(S60)</f>
        <v>0</v>
      </c>
    </row>
    <row r="60" spans="1:19" s="23" customFormat="1" ht="30" x14ac:dyDescent="0.25">
      <c r="A60" s="24" t="s">
        <v>104</v>
      </c>
      <c r="B60" s="25" t="s">
        <v>113</v>
      </c>
      <c r="C60" s="35"/>
      <c r="D60" s="27"/>
      <c r="E60" s="12">
        <f t="shared" si="1"/>
        <v>0</v>
      </c>
      <c r="F60" s="27"/>
      <c r="G60" s="12">
        <f t="shared" si="7"/>
        <v>0</v>
      </c>
      <c r="H60" s="27"/>
      <c r="I60" s="12">
        <f t="shared" si="9"/>
        <v>0</v>
      </c>
      <c r="J60" s="27"/>
      <c r="K60" s="12">
        <f t="shared" si="10"/>
        <v>0</v>
      </c>
      <c r="L60" s="28"/>
      <c r="M60" s="12">
        <f t="shared" si="12"/>
        <v>0</v>
      </c>
      <c r="N60" s="28"/>
      <c r="O60" s="12">
        <f t="shared" si="13"/>
        <v>0</v>
      </c>
      <c r="P60" s="26">
        <v>3442726.5</v>
      </c>
      <c r="Q60" s="26">
        <v>3322774.2</v>
      </c>
      <c r="R60" s="35"/>
      <c r="S60" s="35"/>
    </row>
    <row r="61" spans="1:19" s="23" customFormat="1" x14ac:dyDescent="0.25">
      <c r="A61" s="24" t="s">
        <v>101</v>
      </c>
      <c r="B61" s="25" t="s">
        <v>114</v>
      </c>
      <c r="C61" s="35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26">
        <f>SUM(P62)</f>
        <v>0</v>
      </c>
      <c r="Q61" s="26">
        <f>SUM(Q62)</f>
        <v>0</v>
      </c>
      <c r="R61" s="35">
        <f>SUM(R62)</f>
        <v>0</v>
      </c>
      <c r="S61" s="35">
        <f>SUM(S62)</f>
        <v>0</v>
      </c>
    </row>
    <row r="62" spans="1:19" s="23" customFormat="1" ht="30" x14ac:dyDescent="0.25">
      <c r="A62" s="24" t="s">
        <v>105</v>
      </c>
      <c r="B62" s="25" t="s">
        <v>115</v>
      </c>
      <c r="C62" s="35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  <c r="R62" s="35"/>
      <c r="S62" s="35">
        <v>0</v>
      </c>
    </row>
    <row r="63" spans="1:19" x14ac:dyDescent="0.25">
      <c r="A63" s="9" t="s">
        <v>106</v>
      </c>
      <c r="B63" s="10" t="s">
        <v>107</v>
      </c>
      <c r="C63" s="32">
        <f>C11+C46</f>
        <v>129932789</v>
      </c>
      <c r="D63" s="11">
        <f t="shared" ref="D63" si="53">D11+D46</f>
        <v>0</v>
      </c>
      <c r="E63" s="12">
        <f t="shared" si="1"/>
        <v>129932789</v>
      </c>
      <c r="F63" s="18">
        <f t="shared" ref="F63" si="54">F11+F46</f>
        <v>0</v>
      </c>
      <c r="G63" s="12">
        <f t="shared" si="7"/>
        <v>129932789</v>
      </c>
      <c r="H63" s="18">
        <f t="shared" ref="H63:J63" si="55">H11+H46</f>
        <v>0</v>
      </c>
      <c r="I63" s="12">
        <f t="shared" si="9"/>
        <v>129932789</v>
      </c>
      <c r="J63" s="18">
        <f t="shared" si="55"/>
        <v>0</v>
      </c>
      <c r="K63" s="12">
        <f t="shared" si="10"/>
        <v>129932789</v>
      </c>
      <c r="L63" s="18">
        <f t="shared" ref="L63:N63" si="56">L11+L46</f>
        <v>0</v>
      </c>
      <c r="M63" s="12">
        <f t="shared" si="12"/>
        <v>129932789</v>
      </c>
      <c r="N63" s="18">
        <f t="shared" si="56"/>
        <v>0</v>
      </c>
      <c r="O63" s="12">
        <f t="shared" si="13"/>
        <v>129932789</v>
      </c>
      <c r="P63" s="11">
        <f>P11+P46</f>
        <v>100240.1</v>
      </c>
      <c r="Q63" s="11">
        <f>Q11+Q46</f>
        <v>74197.899999999994</v>
      </c>
      <c r="R63" s="32">
        <f>R11+R46</f>
        <v>128739654</v>
      </c>
      <c r="S63" s="32">
        <f>S11+S46</f>
        <v>130352672</v>
      </c>
    </row>
    <row r="69" spans="1:1" x14ac:dyDescent="0.25">
      <c r="A69" s="31"/>
    </row>
    <row r="70" spans="1:1" x14ac:dyDescent="0.25">
      <c r="A70" s="31"/>
    </row>
  </sheetData>
  <mergeCells count="20">
    <mergeCell ref="B8:B9"/>
    <mergeCell ref="C8:C9"/>
    <mergeCell ref="D8:D9"/>
    <mergeCell ref="R8:R9"/>
    <mergeCell ref="S8:S9"/>
    <mergeCell ref="A3:S3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8:A9"/>
  </mergeCells>
  <pageMargins left="0.9055118110236221" right="0" top="0.55118110236220474" bottom="0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2019-12-03T11:54:35Z</dcterms:modified>
</cp:coreProperties>
</file>