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Лист1" sheetId="1" r:id="rId1"/>
    <sheet name="к прогнозу-2019-2024" sheetId="2" r:id="rId2"/>
    <sheet name=" с 2018 исполнением" sheetId="3" r:id="rId3"/>
    <sheet name=" с 2018 утвержденным" sheetId="4" r:id="rId4"/>
  </sheets>
  <definedNames>
    <definedName name="_xlnm.Print_Titles" localSheetId="2">' с 2018 исполнением'!$6:$8</definedName>
    <definedName name="_xlnm.Print_Titles" localSheetId="3">' с 2018 утвержденным'!$6:$8</definedName>
    <definedName name="_xlnm.Print_Titles" localSheetId="1">'к прогнозу-2019-2024'!$6:$8</definedName>
    <definedName name="_xlnm.Print_Titles" localSheetId="0">Лист1!$6:$8</definedName>
    <definedName name="_xlnm.Print_Area" localSheetId="2">' с 2018 исполнением'!$A$1:$K$33</definedName>
    <definedName name="_xlnm.Print_Area" localSheetId="3">' с 2018 утвержденным'!$A$1:$K$33</definedName>
    <definedName name="_xlnm.Print_Area" localSheetId="1">'к прогнозу-2019-2024'!$A$1:$F$33</definedName>
    <definedName name="_xlnm.Print_Area" localSheetId="0">Лист1!$A$1:$K$33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D33" i="4"/>
  <c r="K32" i="4"/>
  <c r="I32" i="4"/>
  <c r="G32" i="4"/>
  <c r="J31" i="4"/>
  <c r="J33" i="4" s="1"/>
  <c r="K33" i="4" s="1"/>
  <c r="I31" i="4"/>
  <c r="H31" i="4"/>
  <c r="F31" i="4"/>
  <c r="F33" i="4" s="1"/>
  <c r="E31" i="4"/>
  <c r="E33" i="4" s="1"/>
  <c r="D31" i="4"/>
  <c r="K30" i="4"/>
  <c r="I30" i="4"/>
  <c r="G30" i="4"/>
  <c r="K29" i="4"/>
  <c r="I29" i="4"/>
  <c r="G29" i="4"/>
  <c r="K28" i="4"/>
  <c r="I28" i="4"/>
  <c r="G28" i="4"/>
  <c r="K27" i="4"/>
  <c r="I27" i="4"/>
  <c r="G27" i="4"/>
  <c r="K26" i="4"/>
  <c r="I26" i="4"/>
  <c r="G26" i="4"/>
  <c r="K25" i="4"/>
  <c r="I25" i="4"/>
  <c r="G25" i="4"/>
  <c r="K24" i="4"/>
  <c r="I24" i="4"/>
  <c r="G24" i="4"/>
  <c r="K23" i="4"/>
  <c r="I23" i="4"/>
  <c r="G23" i="4"/>
  <c r="K22" i="4"/>
  <c r="I22" i="4"/>
  <c r="G22" i="4"/>
  <c r="K21" i="4"/>
  <c r="I21" i="4"/>
  <c r="G21" i="4"/>
  <c r="K20" i="4"/>
  <c r="I20" i="4"/>
  <c r="G20" i="4"/>
  <c r="K19" i="4"/>
  <c r="I19" i="4"/>
  <c r="G19" i="4"/>
  <c r="K18" i="4"/>
  <c r="I18" i="4"/>
  <c r="G18" i="4"/>
  <c r="K17" i="4"/>
  <c r="I17" i="4"/>
  <c r="G17" i="4"/>
  <c r="K16" i="4"/>
  <c r="I16" i="4"/>
  <c r="G16" i="4"/>
  <c r="K15" i="4"/>
  <c r="I15" i="4"/>
  <c r="G15" i="4"/>
  <c r="K14" i="4"/>
  <c r="I14" i="4"/>
  <c r="G14" i="4"/>
  <c r="K13" i="4"/>
  <c r="I13" i="4"/>
  <c r="G13" i="4"/>
  <c r="K12" i="4"/>
  <c r="I12" i="4"/>
  <c r="G12" i="4"/>
  <c r="K11" i="4"/>
  <c r="K10" i="4" s="1"/>
  <c r="I11" i="4"/>
  <c r="I10" i="4" s="1"/>
  <c r="G11" i="4"/>
  <c r="G10" i="4"/>
  <c r="K9" i="4"/>
  <c r="I9" i="4"/>
  <c r="G9" i="4"/>
  <c r="G33" i="4" l="1"/>
  <c r="I33" i="4"/>
  <c r="G31" i="4"/>
  <c r="K31" i="4"/>
  <c r="K32" i="3" l="1"/>
  <c r="I32" i="3"/>
  <c r="G32" i="3"/>
  <c r="J31" i="3"/>
  <c r="K31" i="3" s="1"/>
  <c r="I31" i="3"/>
  <c r="H31" i="3"/>
  <c r="H33" i="3" s="1"/>
  <c r="F31" i="3"/>
  <c r="E31" i="3"/>
  <c r="E33" i="3" s="1"/>
  <c r="D31" i="3"/>
  <c r="D33" i="3" s="1"/>
  <c r="K30" i="3"/>
  <c r="I30" i="3"/>
  <c r="G30" i="3"/>
  <c r="K29" i="3"/>
  <c r="I29" i="3"/>
  <c r="G29" i="3"/>
  <c r="K28" i="3"/>
  <c r="I28" i="3"/>
  <c r="G28" i="3"/>
  <c r="K27" i="3"/>
  <c r="I27" i="3"/>
  <c r="G27" i="3"/>
  <c r="K26" i="3"/>
  <c r="I26" i="3"/>
  <c r="G26" i="3"/>
  <c r="K25" i="3"/>
  <c r="I25" i="3"/>
  <c r="G25" i="3"/>
  <c r="K24" i="3"/>
  <c r="I24" i="3"/>
  <c r="G24" i="3"/>
  <c r="K23" i="3"/>
  <c r="I23" i="3"/>
  <c r="G23" i="3"/>
  <c r="K22" i="3"/>
  <c r="I22" i="3"/>
  <c r="G22" i="3"/>
  <c r="K21" i="3"/>
  <c r="I21" i="3"/>
  <c r="G21" i="3"/>
  <c r="K20" i="3"/>
  <c r="I20" i="3"/>
  <c r="G20" i="3"/>
  <c r="K19" i="3"/>
  <c r="I19" i="3"/>
  <c r="G19" i="3"/>
  <c r="K18" i="3"/>
  <c r="I18" i="3"/>
  <c r="G18" i="3"/>
  <c r="K17" i="3"/>
  <c r="I17" i="3"/>
  <c r="G17" i="3"/>
  <c r="K16" i="3"/>
  <c r="I16" i="3"/>
  <c r="G16" i="3"/>
  <c r="K15" i="3"/>
  <c r="I15" i="3"/>
  <c r="G15" i="3"/>
  <c r="K14" i="3"/>
  <c r="I14" i="3"/>
  <c r="G14" i="3"/>
  <c r="K13" i="3"/>
  <c r="I13" i="3"/>
  <c r="G13" i="3"/>
  <c r="K12" i="3"/>
  <c r="I12" i="3"/>
  <c r="G12" i="3"/>
  <c r="K11" i="3"/>
  <c r="I11" i="3"/>
  <c r="G11" i="3"/>
  <c r="K10" i="3"/>
  <c r="I10" i="3"/>
  <c r="G10" i="3"/>
  <c r="K9" i="3"/>
  <c r="I9" i="3"/>
  <c r="G9" i="3"/>
  <c r="G31" i="3" l="1"/>
  <c r="F33" i="3"/>
  <c r="G33" i="3" s="1"/>
  <c r="J33" i="3"/>
  <c r="K33" i="3" s="1"/>
  <c r="E13" i="1"/>
  <c r="E32" i="1"/>
  <c r="E19" i="1"/>
  <c r="I33" i="3" l="1"/>
  <c r="I31" i="2"/>
  <c r="I33" i="2" s="1"/>
  <c r="H31" i="2"/>
  <c r="H33" i="2" s="1"/>
  <c r="G31" i="2"/>
  <c r="G33" i="2" s="1"/>
  <c r="F31" i="2"/>
  <c r="E31" i="2"/>
  <c r="D31" i="2"/>
  <c r="E33" i="2" l="1"/>
  <c r="D33" i="2"/>
  <c r="F33" i="2"/>
  <c r="K26" i="1" l="1"/>
  <c r="K27" i="1"/>
  <c r="K28" i="1"/>
  <c r="K29" i="1"/>
  <c r="K30" i="1"/>
  <c r="I26" i="1"/>
  <c r="I27" i="1"/>
  <c r="I28" i="1"/>
  <c r="I29" i="1"/>
  <c r="I30" i="1"/>
  <c r="K23" i="1"/>
  <c r="I23" i="1"/>
  <c r="G30" i="1"/>
  <c r="J31" i="1" l="1"/>
  <c r="J33" i="1" s="1"/>
  <c r="H31" i="1"/>
  <c r="H33" i="1" s="1"/>
  <c r="E31" i="1"/>
  <c r="E33" i="1" s="1"/>
  <c r="F31" i="1"/>
  <c r="D31" i="1"/>
  <c r="D33" i="1" s="1"/>
  <c r="I22" i="1"/>
  <c r="G31" i="1" l="1"/>
  <c r="F33" i="1"/>
  <c r="G33" i="1" s="1"/>
  <c r="I31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2" i="1"/>
  <c r="G9" i="1"/>
  <c r="K25" i="1" l="1"/>
  <c r="I25" i="1"/>
  <c r="K32" i="1" l="1"/>
  <c r="I32" i="1"/>
  <c r="K11" i="1" l="1"/>
  <c r="K10" i="1" s="1"/>
  <c r="K13" i="1"/>
  <c r="K15" i="1"/>
  <c r="K16" i="1"/>
  <c r="K17" i="1"/>
  <c r="K18" i="1"/>
  <c r="K20" i="1"/>
  <c r="K21" i="1"/>
  <c r="K22" i="1"/>
  <c r="K33" i="1"/>
  <c r="I11" i="1"/>
  <c r="I10" i="1" s="1"/>
  <c r="I13" i="1"/>
  <c r="I15" i="1"/>
  <c r="I16" i="1"/>
  <c r="I17" i="1"/>
  <c r="I18" i="1"/>
  <c r="I20" i="1"/>
  <c r="I21" i="1"/>
  <c r="I33" i="1"/>
  <c r="K31" i="1" l="1"/>
  <c r="I12" i="1" l="1"/>
  <c r="I19" i="1"/>
  <c r="K12" i="1"/>
  <c r="K19" i="1"/>
  <c r="I14" i="1"/>
  <c r="I24" i="1"/>
  <c r="K14" i="1"/>
  <c r="K24" i="1"/>
  <c r="K9" i="1" l="1"/>
  <c r="I9" i="1"/>
</calcChain>
</file>

<file path=xl/sharedStrings.xml><?xml version="1.0" encoding="utf-8"?>
<sst xmlns="http://schemas.openxmlformats.org/spreadsheetml/2006/main" count="268" uniqueCount="71">
  <si>
    <t>тыс. рублей</t>
  </si>
  <si>
    <t>Код</t>
  </si>
  <si>
    <t>Наименование</t>
  </si>
  <si>
    <t>отчет</t>
  </si>
  <si>
    <t>2017 год</t>
  </si>
  <si>
    <t>проект</t>
  </si>
  <si>
    <t>2018 год</t>
  </si>
  <si>
    <t>2019 год</t>
  </si>
  <si>
    <t>% к 2018 году</t>
  </si>
  <si>
    <t>к пояснительной записке</t>
  </si>
  <si>
    <t>2020 год</t>
  </si>
  <si>
    <t>% к 2019 году</t>
  </si>
  <si>
    <t>КЦСР</t>
  </si>
  <si>
    <t>Итого программные расходы</t>
  </si>
  <si>
    <t xml:space="preserve">непрограммные расходы </t>
  </si>
  <si>
    <t>ИТОГО:</t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</si>
  <si>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</si>
  <si>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</si>
  <si>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</si>
  <si>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</si>
  <si>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</si>
  <si>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</si>
  <si>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</si>
  <si>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</si>
  <si>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</si>
  <si>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</si>
  <si>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</si>
  <si>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</si>
  <si>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</si>
  <si>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</si>
  <si>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</si>
  <si>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</si>
  <si>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</si>
  <si>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1800000000</t>
  </si>
  <si>
    <t>2000000000</t>
  </si>
  <si>
    <t>2100000000</t>
  </si>
  <si>
    <t>2200000000</t>
  </si>
  <si>
    <t>Приложение 3</t>
  </si>
  <si>
    <t>Сведения о расходах бюджета по муниципальным программам городского округа город Мегион на 2019 год и на плановый период 2020 и 2021 годов в сравнении с ожидаемым исполнением за 2018 год и отчетом за 2017 год</t>
  </si>
  <si>
    <t>оценка ожидаемого исполнения за 2018 год</t>
  </si>
  <si>
    <t>2021 год</t>
  </si>
  <si>
    <t>% к 2020 году</t>
  </si>
  <si>
    <t xml:space="preserve">муниципальная программа "Улучшение условий и охраны труда в  городском округе город Мегион на 2019-2025 годы" </t>
  </si>
  <si>
    <t>муниципальная программа "Поддержка и развитие малого и среднего предпринимательства  на территории городского округа город Мегион на 2019-2025 годы"</t>
  </si>
  <si>
    <t>муниципальная программа "Поддержка  социально - ориентированных некоммерческих организаций на 2019-2025 годы"</t>
  </si>
  <si>
    <t>муниципальная программа "Развитие культуры и туризма в городском округе город Мегион на 2019 - 2025 годы"</t>
  </si>
  <si>
    <t>муниципальная программа "Информационное обеспечение деятельности органов местного самоуправления городского округа город Мегион на 2019-2025 годы"</t>
  </si>
  <si>
    <t>муниципальная программа "Развитие муниципальной службы в городском округе город Мегион на 2019-2025 годы"</t>
  </si>
  <si>
    <t>муниципальная программа "Развитие физической культуры и спорта в муниципальном образовании  город Мегион на 2019 -2025 годы"</t>
  </si>
  <si>
    <t>муниципальная программа "Управление муниципальным имуществом городского округа город Мегион на 2019-2025 годы"</t>
  </si>
  <si>
    <t>муниципальная программа "Развитие информационного общества на территории городского округа город Мегион на 2019-2025 годы"</t>
  </si>
  <si>
    <t>муниципальная программа "Развитие транспортной системы городского округа город Мегион на 2019-2025 годы"</t>
  </si>
  <si>
    <t>муниципальная программа "Развитие жилищно-коммунального комплекса и повышение энергетической эффективности в городском округе город Мегион на 2019-2025 годы"</t>
  </si>
  <si>
    <t>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2019-2025 годы"</t>
  </si>
  <si>
    <t>муниципальная программа "Мероприятия в области градостроительной деятельности городского округа город Мегион на 2019-2025 годы"</t>
  </si>
  <si>
    <t>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2019-2025 годы"</t>
  </si>
  <si>
    <t>муниципальная программа "Развитие системы обращения с отходами производства и потребления на территории городского округа город Мегион на 2019-2025 годы"</t>
  </si>
  <si>
    <t>муниципальная программа "Развитие муниципального управления на 2019-2025 годы"</t>
  </si>
  <si>
    <t>муниципальная программа "Формирование современной городской среды городского округа город Мегион на 2019-2025 годы"</t>
  </si>
  <si>
    <t xml:space="preserve">муниципальная программа  "Развитие систем гражданской защиты населения городского округа город Мегион на 2019-2025 годы" </t>
  </si>
  <si>
    <t>муниципальная программа "Развитие системы образования  и молодежной политики городского округа город Мегион на  2019-2025 годы"</t>
  </si>
  <si>
    <t>муниципальная программа "Развитие жилищной сферы на территории городского округа город Мегион на 2019-2025 годы"</t>
  </si>
  <si>
    <t>муниципальная программа "Управление муниципальными финансами в городском округе город Мегион на 2019 - 2025 годы"</t>
  </si>
  <si>
    <t>муниципальная программа "Укрепление межнационального и межконфессионального согласия, профилактика экстремизма и терроризма в городском округе город Мегион на 2019-2025 годы"</t>
  </si>
  <si>
    <t>2022 год</t>
  </si>
  <si>
    <t>2023 год</t>
  </si>
  <si>
    <t>2024 год</t>
  </si>
  <si>
    <t>исполнено на 01.11.2018</t>
  </si>
  <si>
    <t>Сведения о расходах бюджета по муниципальным программам городского округа город Мегион на 2019 год и на плановый период 2020 и 2021 годов в сравнении с исполнением на 01.11.2018 текущего финансового года и отчетом за 2017 год</t>
  </si>
  <si>
    <t>утвержденный план</t>
  </si>
  <si>
    <t>Сведения о расходах бюджета по муниципальным программам городского округа город Мегион на 2019 год и плановый период 2020 и 2021 годов в сравнении с текущим финансовым годом                                                                                            и данными за 2017 отчетный финансовый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</si>
</sst>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Alignment="1"/>
    <xf numFmtId="0" fontId="3" fillId="0" borderId="3" xfId="0" applyFont="1" applyBorder="1" applyAlignment="1">
      <alignment horizontal="center"/>
    </xf>
    <xf numFmtId="164" fontId="6" fillId="2" borderId="3" xfId="0" applyNumberFormat="1" applyFont="1" applyFill="1" applyBorder="1" applyAlignment="1" applyProtection="1">
      <alignment horizontal="left" wrapText="1"/>
    </xf>
    <xf numFmtId="0" fontId="1" fillId="2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 applyProtection="1">
      <alignment horizontal="center" vertical="center"/>
      <protection hidden="1"/>
    </xf>
    <xf numFmtId="3" fontId="2" fillId="0" borderId="2" xfId="2" applyNumberFormat="1" applyFont="1" applyFill="1" applyBorder="1" applyAlignment="1" applyProtection="1">
      <alignment horizontal="center" vertic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protection locked="0"/>
    </xf>
    <xf numFmtId="0" fontId="10" fillId="0" borderId="0" xfId="0" applyFont="1"/>
    <xf numFmtId="0" fontId="3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B1" zoomScaleNormal="100" workbookViewId="0">
      <selection activeCell="D8" sqref="D8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22.140625" style="1" customWidth="1"/>
    <col min="5" max="5" width="17.140625" style="1" hidden="1" customWidth="1"/>
    <col min="6" max="6" width="16.28515625" style="1" customWidth="1"/>
    <col min="7" max="7" width="11.5703125" style="1" customWidth="1"/>
    <col min="8" max="8" width="16" style="1" customWidth="1"/>
    <col min="9" max="9" width="12" style="1" customWidth="1"/>
    <col min="10" max="10" width="16" style="1" customWidth="1"/>
    <col min="11" max="11" width="14.42578125" style="1" customWidth="1"/>
    <col min="12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3" ht="3" customHeight="1"/>
    <row r="2" spans="1:13">
      <c r="I2" s="12"/>
      <c r="J2" s="12" t="s">
        <v>37</v>
      </c>
      <c r="K2" s="12"/>
      <c r="L2" s="12"/>
      <c r="M2" s="12"/>
    </row>
    <row r="3" spans="1:13" ht="13.5" customHeight="1">
      <c r="B3" s="35"/>
      <c r="J3" s="1" t="s">
        <v>9</v>
      </c>
    </row>
    <row r="4" spans="1:13" ht="44.25" customHeight="1">
      <c r="B4" s="51" t="s">
        <v>38</v>
      </c>
      <c r="C4" s="51"/>
      <c r="D4" s="51"/>
      <c r="E4" s="51"/>
      <c r="F4" s="51"/>
      <c r="G4" s="51"/>
      <c r="H4" s="51"/>
      <c r="I4" s="51"/>
      <c r="J4" s="34"/>
      <c r="K4" s="34"/>
    </row>
    <row r="5" spans="1:13">
      <c r="B5" s="2"/>
      <c r="C5" s="2"/>
      <c r="G5" s="3"/>
      <c r="H5" s="3"/>
      <c r="I5" s="3"/>
      <c r="J5" s="3"/>
      <c r="K5" s="3" t="s">
        <v>0</v>
      </c>
    </row>
    <row r="6" spans="1:13" ht="15.75">
      <c r="A6" s="52" t="s">
        <v>1</v>
      </c>
      <c r="B6" s="53" t="s">
        <v>2</v>
      </c>
      <c r="C6" s="49" t="s">
        <v>12</v>
      </c>
      <c r="D6" s="36" t="s">
        <v>4</v>
      </c>
      <c r="E6" s="8" t="s">
        <v>6</v>
      </c>
      <c r="F6" s="54" t="s">
        <v>7</v>
      </c>
      <c r="G6" s="54"/>
      <c r="H6" s="48" t="s">
        <v>10</v>
      </c>
      <c r="I6" s="48"/>
      <c r="J6" s="48" t="s">
        <v>40</v>
      </c>
      <c r="K6" s="48"/>
    </row>
    <row r="7" spans="1:13" s="2" customFormat="1" ht="57.75" customHeight="1">
      <c r="A7" s="52"/>
      <c r="B7" s="53"/>
      <c r="C7" s="50"/>
      <c r="D7" s="37" t="s">
        <v>3</v>
      </c>
      <c r="E7" s="7" t="s">
        <v>39</v>
      </c>
      <c r="F7" s="7" t="s">
        <v>5</v>
      </c>
      <c r="G7" s="7" t="s">
        <v>8</v>
      </c>
      <c r="H7" s="7" t="s">
        <v>5</v>
      </c>
      <c r="I7" s="7" t="s">
        <v>11</v>
      </c>
      <c r="J7" s="7" t="s">
        <v>5</v>
      </c>
      <c r="K7" s="7" t="s">
        <v>41</v>
      </c>
    </row>
    <row r="8" spans="1:13" s="2" customFormat="1" ht="15" customHeight="1">
      <c r="A8" s="9">
        <v>1</v>
      </c>
      <c r="B8" s="33">
        <v>1</v>
      </c>
      <c r="C8" s="25">
        <v>2</v>
      </c>
      <c r="D8" s="38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3" s="2" customFormat="1" ht="38.25" customHeight="1" outlineLevel="1">
      <c r="A9" s="13">
        <v>10000</v>
      </c>
      <c r="B9" s="14" t="s">
        <v>59</v>
      </c>
      <c r="C9" s="27" t="s">
        <v>16</v>
      </c>
      <c r="D9" s="39">
        <v>32010.400000000001</v>
      </c>
      <c r="E9" s="20">
        <v>36408.699999999997</v>
      </c>
      <c r="F9" s="20">
        <v>36172.300000000003</v>
      </c>
      <c r="G9" s="20">
        <f>SUM(F9/E9*100)</f>
        <v>99.35070463927579</v>
      </c>
      <c r="H9" s="20">
        <v>35372.300000000003</v>
      </c>
      <c r="I9" s="20">
        <f>SUM(H9/F9)*100</f>
        <v>97.788362918586884</v>
      </c>
      <c r="J9" s="20">
        <v>35872.300000000003</v>
      </c>
      <c r="K9" s="21">
        <f>SUM(J9/H9*100)</f>
        <v>101.41353545005556</v>
      </c>
    </row>
    <row r="10" spans="1:13" s="2" customFormat="1" ht="39" customHeight="1" outlineLevel="1">
      <c r="A10" s="16">
        <v>10100</v>
      </c>
      <c r="B10" s="17" t="s">
        <v>42</v>
      </c>
      <c r="C10" s="27" t="s">
        <v>17</v>
      </c>
      <c r="D10" s="40">
        <v>4041.5</v>
      </c>
      <c r="E10" s="22">
        <v>4447</v>
      </c>
      <c r="F10" s="22">
        <v>3951</v>
      </c>
      <c r="G10" s="20">
        <f t="shared" ref="G10:G32" si="0">SUM(F10/E10*100)</f>
        <v>88.846413312345391</v>
      </c>
      <c r="H10" s="22">
        <v>3951</v>
      </c>
      <c r="I10" s="22">
        <f t="shared" ref="I10:K10" si="1">SUM(I11)</f>
        <v>91.919901633585098</v>
      </c>
      <c r="J10" s="22">
        <v>3951</v>
      </c>
      <c r="K10" s="22">
        <f t="shared" si="1"/>
        <v>100</v>
      </c>
    </row>
    <row r="11" spans="1:13" s="4" customFormat="1" ht="48.75" customHeight="1" outlineLevel="1">
      <c r="A11" s="15">
        <v>10102</v>
      </c>
      <c r="B11" s="29" t="s">
        <v>43</v>
      </c>
      <c r="C11" s="27" t="s">
        <v>18</v>
      </c>
      <c r="D11" s="39">
        <v>6429.2</v>
      </c>
      <c r="E11" s="20">
        <v>8010.9</v>
      </c>
      <c r="F11" s="20">
        <v>5123.7</v>
      </c>
      <c r="G11" s="20">
        <f t="shared" si="0"/>
        <v>63.959105718458595</v>
      </c>
      <c r="H11" s="20">
        <v>4709.7</v>
      </c>
      <c r="I11" s="20">
        <f t="shared" ref="I11:K33" si="2">SUM(H11/F11)*100</f>
        <v>91.919901633585098</v>
      </c>
      <c r="J11" s="20">
        <v>4709.7</v>
      </c>
      <c r="K11" s="21">
        <f t="shared" ref="K11:K33" si="3">SUM(J11/H11*100)</f>
        <v>100</v>
      </c>
    </row>
    <row r="12" spans="1:13" ht="43.5" customHeight="1" outlineLevel="1">
      <c r="A12" s="8">
        <v>10300</v>
      </c>
      <c r="B12" s="29" t="s">
        <v>44</v>
      </c>
      <c r="C12" s="27" t="s">
        <v>19</v>
      </c>
      <c r="D12" s="41">
        <v>200</v>
      </c>
      <c r="E12" s="23">
        <v>200</v>
      </c>
      <c r="F12" s="23">
        <v>400</v>
      </c>
      <c r="G12" s="20">
        <f t="shared" si="0"/>
        <v>200</v>
      </c>
      <c r="H12" s="23">
        <v>200</v>
      </c>
      <c r="I12" s="20">
        <f t="shared" si="2"/>
        <v>50</v>
      </c>
      <c r="J12" s="23">
        <v>200</v>
      </c>
      <c r="K12" s="21">
        <f t="shared" si="3"/>
        <v>100</v>
      </c>
    </row>
    <row r="13" spans="1:13" ht="32.25" customHeight="1" outlineLevel="1">
      <c r="A13" s="5">
        <v>10302</v>
      </c>
      <c r="B13" s="29" t="s">
        <v>62</v>
      </c>
      <c r="C13" s="27" t="s">
        <v>20</v>
      </c>
      <c r="D13" s="41">
        <v>65430</v>
      </c>
      <c r="E13" s="23">
        <f>77137.4-550.6</f>
        <v>76586.799999999988</v>
      </c>
      <c r="F13" s="23">
        <v>35967.300000000003</v>
      </c>
      <c r="G13" s="20">
        <f t="shared" si="0"/>
        <v>46.962792543884859</v>
      </c>
      <c r="H13" s="23">
        <v>35967.300000000003</v>
      </c>
      <c r="I13" s="20">
        <f t="shared" si="2"/>
        <v>100</v>
      </c>
      <c r="J13" s="23">
        <v>35967.300000000003</v>
      </c>
      <c r="K13" s="21">
        <f t="shared" si="3"/>
        <v>100</v>
      </c>
    </row>
    <row r="14" spans="1:13" ht="31.5" outlineLevel="1">
      <c r="A14" s="8">
        <v>10500</v>
      </c>
      <c r="B14" s="29" t="s">
        <v>45</v>
      </c>
      <c r="C14" s="27" t="s">
        <v>21</v>
      </c>
      <c r="D14" s="41">
        <v>354794.7</v>
      </c>
      <c r="E14" s="23">
        <v>393595.9</v>
      </c>
      <c r="F14" s="23">
        <v>415648</v>
      </c>
      <c r="G14" s="20">
        <f t="shared" si="0"/>
        <v>105.60272604465646</v>
      </c>
      <c r="H14" s="23">
        <v>407893.7</v>
      </c>
      <c r="I14" s="20">
        <f t="shared" si="2"/>
        <v>98.134406998229267</v>
      </c>
      <c r="J14" s="23">
        <v>408814.4</v>
      </c>
      <c r="K14" s="21">
        <f t="shared" si="3"/>
        <v>100.22572057376713</v>
      </c>
    </row>
    <row r="15" spans="1:13" ht="31.5" outlineLevel="1">
      <c r="A15" s="5">
        <v>10501</v>
      </c>
      <c r="B15" s="29" t="s">
        <v>47</v>
      </c>
      <c r="C15" s="27" t="s">
        <v>22</v>
      </c>
      <c r="D15" s="37">
        <v>351.7</v>
      </c>
      <c r="E15" s="24">
        <v>450</v>
      </c>
      <c r="F15" s="24">
        <v>400</v>
      </c>
      <c r="G15" s="20">
        <f t="shared" si="0"/>
        <v>88.888888888888886</v>
      </c>
      <c r="H15" s="24">
        <v>400</v>
      </c>
      <c r="I15" s="20">
        <f t="shared" si="2"/>
        <v>100</v>
      </c>
      <c r="J15" s="24">
        <v>400</v>
      </c>
      <c r="K15" s="21">
        <f t="shared" si="3"/>
        <v>100</v>
      </c>
    </row>
    <row r="16" spans="1:13" ht="45" customHeight="1" outlineLevel="1">
      <c r="A16" s="5">
        <v>10502</v>
      </c>
      <c r="B16" s="29" t="s">
        <v>46</v>
      </c>
      <c r="C16" s="27" t="s">
        <v>23</v>
      </c>
      <c r="D16" s="42">
        <v>15709.8</v>
      </c>
      <c r="E16" s="28">
        <v>18531.8</v>
      </c>
      <c r="F16" s="28">
        <v>17769.099999999999</v>
      </c>
      <c r="G16" s="20">
        <f t="shared" si="0"/>
        <v>95.88437172859625</v>
      </c>
      <c r="H16" s="28">
        <v>16769.099999999999</v>
      </c>
      <c r="I16" s="20">
        <f t="shared" si="2"/>
        <v>94.372252955974133</v>
      </c>
      <c r="J16" s="28">
        <v>16769.099999999999</v>
      </c>
      <c r="K16" s="21">
        <f t="shared" si="3"/>
        <v>100</v>
      </c>
    </row>
    <row r="17" spans="1:11" ht="45.75" customHeight="1" outlineLevel="1">
      <c r="A17" s="5">
        <v>10503</v>
      </c>
      <c r="B17" s="29" t="s">
        <v>48</v>
      </c>
      <c r="C17" s="27" t="s">
        <v>24</v>
      </c>
      <c r="D17" s="37">
        <v>170100.6</v>
      </c>
      <c r="E17" s="24">
        <v>460906.8</v>
      </c>
      <c r="F17" s="24">
        <v>171394.5</v>
      </c>
      <c r="G17" s="20">
        <f t="shared" si="0"/>
        <v>37.186368263605573</v>
      </c>
      <c r="H17" s="24">
        <v>166490</v>
      </c>
      <c r="I17" s="20">
        <f t="shared" si="2"/>
        <v>97.138472938163119</v>
      </c>
      <c r="J17" s="24">
        <v>166490</v>
      </c>
      <c r="K17" s="21">
        <f t="shared" si="3"/>
        <v>100</v>
      </c>
    </row>
    <row r="18" spans="1:11" ht="41.25" customHeight="1" outlineLevel="1">
      <c r="A18" s="5">
        <v>10504</v>
      </c>
      <c r="B18" s="29" t="s">
        <v>49</v>
      </c>
      <c r="C18" s="27" t="s">
        <v>25</v>
      </c>
      <c r="D18" s="37">
        <v>57192.3</v>
      </c>
      <c r="E18" s="24">
        <v>55671.7</v>
      </c>
      <c r="F18" s="24">
        <v>60283.4</v>
      </c>
      <c r="G18" s="20">
        <f t="shared" si="0"/>
        <v>108.28374200895607</v>
      </c>
      <c r="H18" s="24">
        <v>50757</v>
      </c>
      <c r="I18" s="20">
        <f t="shared" si="2"/>
        <v>84.197308048318448</v>
      </c>
      <c r="J18" s="24">
        <v>51457</v>
      </c>
      <c r="K18" s="21">
        <f t="shared" si="3"/>
        <v>101.37912012136256</v>
      </c>
    </row>
    <row r="19" spans="1:11" ht="39" customHeight="1" outlineLevel="1">
      <c r="A19" s="8">
        <v>10600</v>
      </c>
      <c r="B19" s="29" t="s">
        <v>61</v>
      </c>
      <c r="C19" s="27" t="s">
        <v>26</v>
      </c>
      <c r="D19" s="37">
        <v>661012.80000000005</v>
      </c>
      <c r="E19" s="24">
        <f>1205122.2-467250</f>
        <v>737872.2</v>
      </c>
      <c r="F19" s="24">
        <v>138837.29999999999</v>
      </c>
      <c r="G19" s="20">
        <f t="shared" si="0"/>
        <v>18.815900639704275</v>
      </c>
      <c r="H19" s="24">
        <v>182912.6</v>
      </c>
      <c r="I19" s="20">
        <f t="shared" si="2"/>
        <v>131.7460077371139</v>
      </c>
      <c r="J19" s="24">
        <v>168191.5</v>
      </c>
      <c r="K19" s="21">
        <f t="shared" si="3"/>
        <v>91.951839293739184</v>
      </c>
    </row>
    <row r="20" spans="1:11" ht="42" customHeight="1" outlineLevel="1">
      <c r="A20" s="5">
        <v>10601</v>
      </c>
      <c r="B20" s="29" t="s">
        <v>50</v>
      </c>
      <c r="C20" s="27" t="s">
        <v>27</v>
      </c>
      <c r="D20" s="37">
        <v>27388.1</v>
      </c>
      <c r="E20" s="24">
        <v>32288.9</v>
      </c>
      <c r="F20" s="24">
        <v>33896.400000000001</v>
      </c>
      <c r="G20" s="20">
        <f t="shared" si="0"/>
        <v>104.97849106039536</v>
      </c>
      <c r="H20" s="24">
        <v>31896.400000000001</v>
      </c>
      <c r="I20" s="20">
        <f t="shared" si="2"/>
        <v>94.099668401364156</v>
      </c>
      <c r="J20" s="24">
        <v>31896.400000000001</v>
      </c>
      <c r="K20" s="21">
        <f t="shared" si="3"/>
        <v>100</v>
      </c>
    </row>
    <row r="21" spans="1:11" ht="31.5" outlineLevel="1">
      <c r="A21" s="5">
        <v>10606</v>
      </c>
      <c r="B21" s="29" t="s">
        <v>51</v>
      </c>
      <c r="C21" s="27" t="s">
        <v>28</v>
      </c>
      <c r="D21" s="37">
        <v>499470.6</v>
      </c>
      <c r="E21" s="24">
        <v>276966.3</v>
      </c>
      <c r="F21" s="24">
        <v>153167.79999999999</v>
      </c>
      <c r="G21" s="20">
        <f t="shared" si="0"/>
        <v>55.301962729761712</v>
      </c>
      <c r="H21" s="24">
        <v>149491.9</v>
      </c>
      <c r="I21" s="20">
        <f t="shared" si="2"/>
        <v>97.600083046175499</v>
      </c>
      <c r="J21" s="24">
        <v>51620.6</v>
      </c>
      <c r="K21" s="21">
        <f t="shared" si="3"/>
        <v>34.530700325569477</v>
      </c>
    </row>
    <row r="22" spans="1:11" ht="47.25" outlineLevel="1">
      <c r="A22" s="8">
        <v>10800</v>
      </c>
      <c r="B22" s="29" t="s">
        <v>52</v>
      </c>
      <c r="C22" s="27" t="s">
        <v>29</v>
      </c>
      <c r="D22" s="37">
        <v>178001.7</v>
      </c>
      <c r="E22" s="24">
        <v>106684.2</v>
      </c>
      <c r="F22" s="24">
        <v>65444.2</v>
      </c>
      <c r="G22" s="20">
        <f t="shared" si="0"/>
        <v>61.343854103981656</v>
      </c>
      <c r="H22" s="24">
        <v>55722.400000000001</v>
      </c>
      <c r="I22" s="20">
        <f t="shared" si="2"/>
        <v>85.144902069243727</v>
      </c>
      <c r="J22" s="24">
        <v>55856.800000000003</v>
      </c>
      <c r="K22" s="21">
        <f t="shared" si="3"/>
        <v>100.2411956412502</v>
      </c>
    </row>
    <row r="23" spans="1:11" ht="54.75" customHeight="1" outlineLevel="1">
      <c r="A23" s="8">
        <v>10900</v>
      </c>
      <c r="B23" s="29" t="s">
        <v>54</v>
      </c>
      <c r="C23" s="27" t="s">
        <v>30</v>
      </c>
      <c r="D23" s="37">
        <v>700</v>
      </c>
      <c r="E23" s="24">
        <v>9777.6</v>
      </c>
      <c r="F23" s="24">
        <v>16192.2</v>
      </c>
      <c r="G23" s="20">
        <f t="shared" si="0"/>
        <v>165.60505645557194</v>
      </c>
      <c r="H23" s="24">
        <v>8692</v>
      </c>
      <c r="I23" s="20">
        <f t="shared" si="2"/>
        <v>53.680166993984756</v>
      </c>
      <c r="J23" s="24">
        <v>0</v>
      </c>
      <c r="K23" s="21">
        <f t="shared" si="3"/>
        <v>0</v>
      </c>
    </row>
    <row r="24" spans="1:11" ht="54" customHeight="1" outlineLevel="1">
      <c r="A24" s="8">
        <v>11100</v>
      </c>
      <c r="B24" s="29" t="s">
        <v>53</v>
      </c>
      <c r="C24" s="27" t="s">
        <v>31</v>
      </c>
      <c r="D24" s="37">
        <v>2228.5</v>
      </c>
      <c r="E24" s="24">
        <v>2197</v>
      </c>
      <c r="F24" s="24">
        <v>687.5</v>
      </c>
      <c r="G24" s="20">
        <f t="shared" si="0"/>
        <v>31.292671825216207</v>
      </c>
      <c r="H24" s="24">
        <v>500</v>
      </c>
      <c r="I24" s="20">
        <f t="shared" si="2"/>
        <v>72.727272727272734</v>
      </c>
      <c r="J24" s="24">
        <v>500</v>
      </c>
      <c r="K24" s="21">
        <f t="shared" si="3"/>
        <v>100</v>
      </c>
    </row>
    <row r="25" spans="1:11" ht="73.5" customHeight="1" outlineLevel="1">
      <c r="A25" s="5">
        <v>11101</v>
      </c>
      <c r="B25" s="29" t="s">
        <v>55</v>
      </c>
      <c r="C25" s="27" t="s">
        <v>32</v>
      </c>
      <c r="D25" s="37">
        <v>749.2</v>
      </c>
      <c r="E25" s="24">
        <v>3917.1</v>
      </c>
      <c r="F25" s="24">
        <v>567.20000000000005</v>
      </c>
      <c r="G25" s="20">
        <f t="shared" si="0"/>
        <v>14.480100074034363</v>
      </c>
      <c r="H25" s="24">
        <v>567.20000000000005</v>
      </c>
      <c r="I25" s="20">
        <f t="shared" si="2"/>
        <v>100</v>
      </c>
      <c r="J25" s="24">
        <v>567.20000000000005</v>
      </c>
      <c r="K25" s="20">
        <f t="shared" si="2"/>
        <v>100</v>
      </c>
    </row>
    <row r="26" spans="1:11" ht="66" customHeight="1" outlineLevel="1">
      <c r="A26" s="5">
        <v>11103</v>
      </c>
      <c r="B26" s="29" t="s">
        <v>63</v>
      </c>
      <c r="C26" s="27" t="s">
        <v>33</v>
      </c>
      <c r="D26" s="37">
        <v>582</v>
      </c>
      <c r="E26" s="24">
        <v>743.4</v>
      </c>
      <c r="F26" s="24">
        <v>350</v>
      </c>
      <c r="G26" s="20">
        <f t="shared" si="0"/>
        <v>47.080979284369121</v>
      </c>
      <c r="H26" s="24">
        <v>150</v>
      </c>
      <c r="I26" s="20">
        <f t="shared" si="2"/>
        <v>42.857142857142854</v>
      </c>
      <c r="J26" s="24">
        <v>150</v>
      </c>
      <c r="K26" s="20">
        <f t="shared" si="2"/>
        <v>100</v>
      </c>
    </row>
    <row r="27" spans="1:11" ht="47.25" customHeight="1" outlineLevel="1">
      <c r="A27" s="5">
        <v>11107</v>
      </c>
      <c r="B27" s="29" t="s">
        <v>60</v>
      </c>
      <c r="C27" s="27" t="s">
        <v>34</v>
      </c>
      <c r="D27" s="37">
        <v>1991147.9</v>
      </c>
      <c r="E27" s="24">
        <v>2229360.9</v>
      </c>
      <c r="F27" s="24">
        <v>2292318.2000000002</v>
      </c>
      <c r="G27" s="20">
        <f t="shared" si="0"/>
        <v>102.82400664692739</v>
      </c>
      <c r="H27" s="24">
        <v>2240913.9</v>
      </c>
      <c r="I27" s="20">
        <f t="shared" si="2"/>
        <v>97.757540816104836</v>
      </c>
      <c r="J27" s="24">
        <v>2245109</v>
      </c>
      <c r="K27" s="20">
        <f t="shared" si="2"/>
        <v>100.18720487208365</v>
      </c>
    </row>
    <row r="28" spans="1:11" ht="60" customHeight="1" outlineLevel="1">
      <c r="A28" s="5">
        <v>11109</v>
      </c>
      <c r="B28" s="29" t="s">
        <v>56</v>
      </c>
      <c r="C28" s="27" t="s">
        <v>35</v>
      </c>
      <c r="D28" s="37">
        <v>999.8</v>
      </c>
      <c r="E28" s="24">
        <v>1156.8</v>
      </c>
      <c r="F28" s="24">
        <v>1151.0999999999999</v>
      </c>
      <c r="G28" s="20">
        <f t="shared" si="0"/>
        <v>99.507261410788374</v>
      </c>
      <c r="H28" s="24">
        <v>1151.0999999999999</v>
      </c>
      <c r="I28" s="20">
        <f t="shared" si="2"/>
        <v>100</v>
      </c>
      <c r="J28" s="24">
        <v>1151.0999999999999</v>
      </c>
      <c r="K28" s="20">
        <f t="shared" si="2"/>
        <v>100</v>
      </c>
    </row>
    <row r="29" spans="1:11" ht="39" customHeight="1" outlineLevel="1">
      <c r="A29" s="8">
        <v>11200</v>
      </c>
      <c r="B29" s="29" t="s">
        <v>57</v>
      </c>
      <c r="C29" s="27" t="s">
        <v>36</v>
      </c>
      <c r="D29" s="37">
        <v>414729.4</v>
      </c>
      <c r="E29" s="24">
        <v>454037.4</v>
      </c>
      <c r="F29" s="24">
        <v>486009.5</v>
      </c>
      <c r="G29" s="20">
        <f t="shared" si="0"/>
        <v>107.04173268545718</v>
      </c>
      <c r="H29" s="24">
        <v>470545.7</v>
      </c>
      <c r="I29" s="20">
        <f t="shared" si="2"/>
        <v>96.818210343624983</v>
      </c>
      <c r="J29" s="24">
        <v>469778.9</v>
      </c>
      <c r="K29" s="20">
        <f t="shared" si="2"/>
        <v>99.837040270477445</v>
      </c>
    </row>
    <row r="30" spans="1:11" ht="39.75" customHeight="1" outlineLevel="1">
      <c r="A30" s="5">
        <v>11201</v>
      </c>
      <c r="B30" s="30" t="s">
        <v>58</v>
      </c>
      <c r="C30" s="31">
        <v>2300000000</v>
      </c>
      <c r="D30" s="37">
        <v>0</v>
      </c>
      <c r="E30" s="24">
        <v>22083.200000000001</v>
      </c>
      <c r="F30" s="24">
        <v>15940</v>
      </c>
      <c r="G30" s="20">
        <f t="shared" si="0"/>
        <v>72.181567888711783</v>
      </c>
      <c r="H30" s="24">
        <v>18177.599999999999</v>
      </c>
      <c r="I30" s="20">
        <f t="shared" si="2"/>
        <v>114.03764115432872</v>
      </c>
      <c r="J30" s="24">
        <v>11465.2</v>
      </c>
      <c r="K30" s="20">
        <f t="shared" si="2"/>
        <v>63.073232990053704</v>
      </c>
    </row>
    <row r="31" spans="1:11" ht="16.5" customHeight="1" outlineLevel="1">
      <c r="A31" s="8">
        <v>11300</v>
      </c>
      <c r="B31" s="30" t="s">
        <v>13</v>
      </c>
      <c r="C31" s="31"/>
      <c r="D31" s="37">
        <f>SUM(D9:D30)</f>
        <v>4483270.2</v>
      </c>
      <c r="E31" s="6">
        <f>SUM(E9:E30)</f>
        <v>4931894.6000000006</v>
      </c>
      <c r="F31" s="6">
        <f>SUM(F9:F30)</f>
        <v>3951670.6999999997</v>
      </c>
      <c r="G31" s="10">
        <f>SUM(F31/E31*100)</f>
        <v>80.12480031507566</v>
      </c>
      <c r="H31" s="6">
        <f>SUM(H9:H30)</f>
        <v>3883230.9000000004</v>
      </c>
      <c r="I31" s="10">
        <f>SUM(H31/F31)*100</f>
        <v>98.268079372099521</v>
      </c>
      <c r="J31" s="6">
        <f>SUM(J9:J30)</f>
        <v>3760917.5</v>
      </c>
      <c r="K31" s="18">
        <f t="shared" si="3"/>
        <v>96.850215628434555</v>
      </c>
    </row>
    <row r="32" spans="1:11" ht="17.25" customHeight="1" outlineLevel="1">
      <c r="A32" s="5">
        <v>11301</v>
      </c>
      <c r="B32" s="29" t="s">
        <v>14</v>
      </c>
      <c r="C32" s="32">
        <v>4000000000</v>
      </c>
      <c r="D32" s="37">
        <v>92669.6</v>
      </c>
      <c r="E32" s="24">
        <f>114926.5+1377.9-700</f>
        <v>115604.4</v>
      </c>
      <c r="F32" s="24">
        <v>96171.4</v>
      </c>
      <c r="G32" s="10">
        <f t="shared" si="0"/>
        <v>83.190086190491016</v>
      </c>
      <c r="H32" s="6">
        <v>135847.6</v>
      </c>
      <c r="I32" s="10">
        <f t="shared" si="2"/>
        <v>141.25571635642197</v>
      </c>
      <c r="J32" s="6">
        <v>189224.7</v>
      </c>
      <c r="K32" s="18">
        <f t="shared" si="3"/>
        <v>139.29189768534741</v>
      </c>
    </row>
    <row r="33" spans="1:11" ht="18" customHeight="1" outlineLevel="1">
      <c r="A33" s="5">
        <v>11302</v>
      </c>
      <c r="B33" s="19" t="s">
        <v>15</v>
      </c>
      <c r="C33" s="11"/>
      <c r="D33" s="37">
        <f>D31+D32</f>
        <v>4575939.8</v>
      </c>
      <c r="E33" s="24">
        <f t="shared" ref="E33:F33" si="4">E31+E32</f>
        <v>5047499.0000000009</v>
      </c>
      <c r="F33" s="24">
        <f t="shared" si="4"/>
        <v>4047842.0999999996</v>
      </c>
      <c r="G33" s="10">
        <f>SUM(F33/E33*100)</f>
        <v>80.195005486875758</v>
      </c>
      <c r="H33" s="6">
        <f>H31+H32</f>
        <v>4019078.5000000005</v>
      </c>
      <c r="I33" s="10">
        <f t="shared" si="2"/>
        <v>99.289409040930749</v>
      </c>
      <c r="J33" s="6">
        <f>J31+J32</f>
        <v>3950142.2</v>
      </c>
      <c r="K33" s="18">
        <f t="shared" si="3"/>
        <v>98.284773487255833</v>
      </c>
    </row>
  </sheetData>
  <mergeCells count="7">
    <mergeCell ref="J6:K6"/>
    <mergeCell ref="C6:C7"/>
    <mergeCell ref="B4:I4"/>
    <mergeCell ref="A6:A7"/>
    <mergeCell ref="B6:B7"/>
    <mergeCell ref="F6:G6"/>
    <mergeCell ref="H6:I6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1" zoomScaleNormal="100" workbookViewId="0">
      <selection activeCell="I22" sqref="I22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16.28515625" style="1" customWidth="1"/>
    <col min="5" max="9" width="16" style="1" customWidth="1"/>
    <col min="10" max="256" width="9.140625" style="1"/>
    <col min="257" max="257" width="63.42578125" style="1" customWidth="1"/>
    <col min="258" max="258" width="22.140625" style="1" customWidth="1"/>
    <col min="259" max="259" width="17.140625" style="1" customWidth="1"/>
    <col min="260" max="260" width="16.28515625" style="1" customWidth="1"/>
    <col min="261" max="261" width="16" style="1" customWidth="1"/>
    <col min="262" max="262" width="29.42578125" style="1" customWidth="1"/>
    <col min="263" max="512" width="9.140625" style="1"/>
    <col min="513" max="513" width="63.42578125" style="1" customWidth="1"/>
    <col min="514" max="514" width="22.140625" style="1" customWidth="1"/>
    <col min="515" max="515" width="17.140625" style="1" customWidth="1"/>
    <col min="516" max="516" width="16.28515625" style="1" customWidth="1"/>
    <col min="517" max="517" width="16" style="1" customWidth="1"/>
    <col min="518" max="518" width="29.42578125" style="1" customWidth="1"/>
    <col min="519" max="768" width="9.140625" style="1"/>
    <col min="769" max="769" width="63.42578125" style="1" customWidth="1"/>
    <col min="770" max="770" width="22.140625" style="1" customWidth="1"/>
    <col min="771" max="771" width="17.140625" style="1" customWidth="1"/>
    <col min="772" max="772" width="16.28515625" style="1" customWidth="1"/>
    <col min="773" max="773" width="16" style="1" customWidth="1"/>
    <col min="774" max="774" width="29.42578125" style="1" customWidth="1"/>
    <col min="775" max="1024" width="9.140625" style="1"/>
    <col min="1025" max="1025" width="63.42578125" style="1" customWidth="1"/>
    <col min="1026" max="1026" width="22.140625" style="1" customWidth="1"/>
    <col min="1027" max="1027" width="17.140625" style="1" customWidth="1"/>
    <col min="1028" max="1028" width="16.28515625" style="1" customWidth="1"/>
    <col min="1029" max="1029" width="16" style="1" customWidth="1"/>
    <col min="1030" max="1030" width="29.42578125" style="1" customWidth="1"/>
    <col min="1031" max="1280" width="9.140625" style="1"/>
    <col min="1281" max="1281" width="63.42578125" style="1" customWidth="1"/>
    <col min="1282" max="1282" width="22.140625" style="1" customWidth="1"/>
    <col min="1283" max="1283" width="17.140625" style="1" customWidth="1"/>
    <col min="1284" max="1284" width="16.28515625" style="1" customWidth="1"/>
    <col min="1285" max="1285" width="16" style="1" customWidth="1"/>
    <col min="1286" max="1286" width="29.42578125" style="1" customWidth="1"/>
    <col min="1287" max="1536" width="9.140625" style="1"/>
    <col min="1537" max="1537" width="63.42578125" style="1" customWidth="1"/>
    <col min="1538" max="1538" width="22.140625" style="1" customWidth="1"/>
    <col min="1539" max="1539" width="17.140625" style="1" customWidth="1"/>
    <col min="1540" max="1540" width="16.28515625" style="1" customWidth="1"/>
    <col min="1541" max="1541" width="16" style="1" customWidth="1"/>
    <col min="1542" max="1542" width="29.42578125" style="1" customWidth="1"/>
    <col min="1543" max="1792" width="9.140625" style="1"/>
    <col min="1793" max="1793" width="63.42578125" style="1" customWidth="1"/>
    <col min="1794" max="1794" width="22.140625" style="1" customWidth="1"/>
    <col min="1795" max="1795" width="17.140625" style="1" customWidth="1"/>
    <col min="1796" max="1796" width="16.28515625" style="1" customWidth="1"/>
    <col min="1797" max="1797" width="16" style="1" customWidth="1"/>
    <col min="1798" max="1798" width="29.42578125" style="1" customWidth="1"/>
    <col min="1799" max="2048" width="9.140625" style="1"/>
    <col min="2049" max="2049" width="63.42578125" style="1" customWidth="1"/>
    <col min="2050" max="2050" width="22.140625" style="1" customWidth="1"/>
    <col min="2051" max="2051" width="17.140625" style="1" customWidth="1"/>
    <col min="2052" max="2052" width="16.28515625" style="1" customWidth="1"/>
    <col min="2053" max="2053" width="16" style="1" customWidth="1"/>
    <col min="2054" max="2054" width="29.42578125" style="1" customWidth="1"/>
    <col min="2055" max="2304" width="9.140625" style="1"/>
    <col min="2305" max="2305" width="63.42578125" style="1" customWidth="1"/>
    <col min="2306" max="2306" width="22.140625" style="1" customWidth="1"/>
    <col min="2307" max="2307" width="17.140625" style="1" customWidth="1"/>
    <col min="2308" max="2308" width="16.28515625" style="1" customWidth="1"/>
    <col min="2309" max="2309" width="16" style="1" customWidth="1"/>
    <col min="2310" max="2310" width="29.42578125" style="1" customWidth="1"/>
    <col min="2311" max="2560" width="9.140625" style="1"/>
    <col min="2561" max="2561" width="63.42578125" style="1" customWidth="1"/>
    <col min="2562" max="2562" width="22.140625" style="1" customWidth="1"/>
    <col min="2563" max="2563" width="17.140625" style="1" customWidth="1"/>
    <col min="2564" max="2564" width="16.28515625" style="1" customWidth="1"/>
    <col min="2565" max="2565" width="16" style="1" customWidth="1"/>
    <col min="2566" max="2566" width="29.42578125" style="1" customWidth="1"/>
    <col min="2567" max="2816" width="9.140625" style="1"/>
    <col min="2817" max="2817" width="63.42578125" style="1" customWidth="1"/>
    <col min="2818" max="2818" width="22.140625" style="1" customWidth="1"/>
    <col min="2819" max="2819" width="17.140625" style="1" customWidth="1"/>
    <col min="2820" max="2820" width="16.28515625" style="1" customWidth="1"/>
    <col min="2821" max="2821" width="16" style="1" customWidth="1"/>
    <col min="2822" max="2822" width="29.42578125" style="1" customWidth="1"/>
    <col min="2823" max="3072" width="9.140625" style="1"/>
    <col min="3073" max="3073" width="63.42578125" style="1" customWidth="1"/>
    <col min="3074" max="3074" width="22.140625" style="1" customWidth="1"/>
    <col min="3075" max="3075" width="17.140625" style="1" customWidth="1"/>
    <col min="3076" max="3076" width="16.28515625" style="1" customWidth="1"/>
    <col min="3077" max="3077" width="16" style="1" customWidth="1"/>
    <col min="3078" max="3078" width="29.42578125" style="1" customWidth="1"/>
    <col min="3079" max="3328" width="9.140625" style="1"/>
    <col min="3329" max="3329" width="63.42578125" style="1" customWidth="1"/>
    <col min="3330" max="3330" width="22.140625" style="1" customWidth="1"/>
    <col min="3331" max="3331" width="17.140625" style="1" customWidth="1"/>
    <col min="3332" max="3332" width="16.28515625" style="1" customWidth="1"/>
    <col min="3333" max="3333" width="16" style="1" customWidth="1"/>
    <col min="3334" max="3334" width="29.42578125" style="1" customWidth="1"/>
    <col min="3335" max="3584" width="9.140625" style="1"/>
    <col min="3585" max="3585" width="63.42578125" style="1" customWidth="1"/>
    <col min="3586" max="3586" width="22.140625" style="1" customWidth="1"/>
    <col min="3587" max="3587" width="17.140625" style="1" customWidth="1"/>
    <col min="3588" max="3588" width="16.28515625" style="1" customWidth="1"/>
    <col min="3589" max="3589" width="16" style="1" customWidth="1"/>
    <col min="3590" max="3590" width="29.42578125" style="1" customWidth="1"/>
    <col min="3591" max="3840" width="9.140625" style="1"/>
    <col min="3841" max="3841" width="63.42578125" style="1" customWidth="1"/>
    <col min="3842" max="3842" width="22.140625" style="1" customWidth="1"/>
    <col min="3843" max="3843" width="17.140625" style="1" customWidth="1"/>
    <col min="3844" max="3844" width="16.28515625" style="1" customWidth="1"/>
    <col min="3845" max="3845" width="16" style="1" customWidth="1"/>
    <col min="3846" max="3846" width="29.42578125" style="1" customWidth="1"/>
    <col min="3847" max="4096" width="9.140625" style="1"/>
    <col min="4097" max="4097" width="63.42578125" style="1" customWidth="1"/>
    <col min="4098" max="4098" width="22.140625" style="1" customWidth="1"/>
    <col min="4099" max="4099" width="17.140625" style="1" customWidth="1"/>
    <col min="4100" max="4100" width="16.28515625" style="1" customWidth="1"/>
    <col min="4101" max="4101" width="16" style="1" customWidth="1"/>
    <col min="4102" max="4102" width="29.42578125" style="1" customWidth="1"/>
    <col min="4103" max="4352" width="9.140625" style="1"/>
    <col min="4353" max="4353" width="63.42578125" style="1" customWidth="1"/>
    <col min="4354" max="4354" width="22.140625" style="1" customWidth="1"/>
    <col min="4355" max="4355" width="17.140625" style="1" customWidth="1"/>
    <col min="4356" max="4356" width="16.28515625" style="1" customWidth="1"/>
    <col min="4357" max="4357" width="16" style="1" customWidth="1"/>
    <col min="4358" max="4358" width="29.42578125" style="1" customWidth="1"/>
    <col min="4359" max="4608" width="9.140625" style="1"/>
    <col min="4609" max="4609" width="63.42578125" style="1" customWidth="1"/>
    <col min="4610" max="4610" width="22.140625" style="1" customWidth="1"/>
    <col min="4611" max="4611" width="17.140625" style="1" customWidth="1"/>
    <col min="4612" max="4612" width="16.28515625" style="1" customWidth="1"/>
    <col min="4613" max="4613" width="16" style="1" customWidth="1"/>
    <col min="4614" max="4614" width="29.42578125" style="1" customWidth="1"/>
    <col min="4615" max="4864" width="9.140625" style="1"/>
    <col min="4865" max="4865" width="63.42578125" style="1" customWidth="1"/>
    <col min="4866" max="4866" width="22.140625" style="1" customWidth="1"/>
    <col min="4867" max="4867" width="17.140625" style="1" customWidth="1"/>
    <col min="4868" max="4868" width="16.28515625" style="1" customWidth="1"/>
    <col min="4869" max="4869" width="16" style="1" customWidth="1"/>
    <col min="4870" max="4870" width="29.42578125" style="1" customWidth="1"/>
    <col min="4871" max="5120" width="9.140625" style="1"/>
    <col min="5121" max="5121" width="63.42578125" style="1" customWidth="1"/>
    <col min="5122" max="5122" width="22.140625" style="1" customWidth="1"/>
    <col min="5123" max="5123" width="17.140625" style="1" customWidth="1"/>
    <col min="5124" max="5124" width="16.28515625" style="1" customWidth="1"/>
    <col min="5125" max="5125" width="16" style="1" customWidth="1"/>
    <col min="5126" max="5126" width="29.42578125" style="1" customWidth="1"/>
    <col min="5127" max="5376" width="9.140625" style="1"/>
    <col min="5377" max="5377" width="63.42578125" style="1" customWidth="1"/>
    <col min="5378" max="5378" width="22.140625" style="1" customWidth="1"/>
    <col min="5379" max="5379" width="17.140625" style="1" customWidth="1"/>
    <col min="5380" max="5380" width="16.28515625" style="1" customWidth="1"/>
    <col min="5381" max="5381" width="16" style="1" customWidth="1"/>
    <col min="5382" max="5382" width="29.42578125" style="1" customWidth="1"/>
    <col min="5383" max="5632" width="9.140625" style="1"/>
    <col min="5633" max="5633" width="63.42578125" style="1" customWidth="1"/>
    <col min="5634" max="5634" width="22.140625" style="1" customWidth="1"/>
    <col min="5635" max="5635" width="17.140625" style="1" customWidth="1"/>
    <col min="5636" max="5636" width="16.28515625" style="1" customWidth="1"/>
    <col min="5637" max="5637" width="16" style="1" customWidth="1"/>
    <col min="5638" max="5638" width="29.42578125" style="1" customWidth="1"/>
    <col min="5639" max="5888" width="9.140625" style="1"/>
    <col min="5889" max="5889" width="63.42578125" style="1" customWidth="1"/>
    <col min="5890" max="5890" width="22.140625" style="1" customWidth="1"/>
    <col min="5891" max="5891" width="17.140625" style="1" customWidth="1"/>
    <col min="5892" max="5892" width="16.28515625" style="1" customWidth="1"/>
    <col min="5893" max="5893" width="16" style="1" customWidth="1"/>
    <col min="5894" max="5894" width="29.42578125" style="1" customWidth="1"/>
    <col min="5895" max="6144" width="9.140625" style="1"/>
    <col min="6145" max="6145" width="63.42578125" style="1" customWidth="1"/>
    <col min="6146" max="6146" width="22.140625" style="1" customWidth="1"/>
    <col min="6147" max="6147" width="17.140625" style="1" customWidth="1"/>
    <col min="6148" max="6148" width="16.28515625" style="1" customWidth="1"/>
    <col min="6149" max="6149" width="16" style="1" customWidth="1"/>
    <col min="6150" max="6150" width="29.42578125" style="1" customWidth="1"/>
    <col min="6151" max="6400" width="9.140625" style="1"/>
    <col min="6401" max="6401" width="63.42578125" style="1" customWidth="1"/>
    <col min="6402" max="6402" width="22.140625" style="1" customWidth="1"/>
    <col min="6403" max="6403" width="17.140625" style="1" customWidth="1"/>
    <col min="6404" max="6404" width="16.28515625" style="1" customWidth="1"/>
    <col min="6405" max="6405" width="16" style="1" customWidth="1"/>
    <col min="6406" max="6406" width="29.42578125" style="1" customWidth="1"/>
    <col min="6407" max="6656" width="9.140625" style="1"/>
    <col min="6657" max="6657" width="63.42578125" style="1" customWidth="1"/>
    <col min="6658" max="6658" width="22.140625" style="1" customWidth="1"/>
    <col min="6659" max="6659" width="17.140625" style="1" customWidth="1"/>
    <col min="6660" max="6660" width="16.28515625" style="1" customWidth="1"/>
    <col min="6661" max="6661" width="16" style="1" customWidth="1"/>
    <col min="6662" max="6662" width="29.42578125" style="1" customWidth="1"/>
    <col min="6663" max="6912" width="9.140625" style="1"/>
    <col min="6913" max="6913" width="63.42578125" style="1" customWidth="1"/>
    <col min="6914" max="6914" width="22.140625" style="1" customWidth="1"/>
    <col min="6915" max="6915" width="17.140625" style="1" customWidth="1"/>
    <col min="6916" max="6916" width="16.28515625" style="1" customWidth="1"/>
    <col min="6917" max="6917" width="16" style="1" customWidth="1"/>
    <col min="6918" max="6918" width="29.42578125" style="1" customWidth="1"/>
    <col min="6919" max="7168" width="9.140625" style="1"/>
    <col min="7169" max="7169" width="63.42578125" style="1" customWidth="1"/>
    <col min="7170" max="7170" width="22.140625" style="1" customWidth="1"/>
    <col min="7171" max="7171" width="17.140625" style="1" customWidth="1"/>
    <col min="7172" max="7172" width="16.28515625" style="1" customWidth="1"/>
    <col min="7173" max="7173" width="16" style="1" customWidth="1"/>
    <col min="7174" max="7174" width="29.42578125" style="1" customWidth="1"/>
    <col min="7175" max="7424" width="9.140625" style="1"/>
    <col min="7425" max="7425" width="63.42578125" style="1" customWidth="1"/>
    <col min="7426" max="7426" width="22.140625" style="1" customWidth="1"/>
    <col min="7427" max="7427" width="17.140625" style="1" customWidth="1"/>
    <col min="7428" max="7428" width="16.28515625" style="1" customWidth="1"/>
    <col min="7429" max="7429" width="16" style="1" customWidth="1"/>
    <col min="7430" max="7430" width="29.42578125" style="1" customWidth="1"/>
    <col min="7431" max="7680" width="9.140625" style="1"/>
    <col min="7681" max="7681" width="63.42578125" style="1" customWidth="1"/>
    <col min="7682" max="7682" width="22.140625" style="1" customWidth="1"/>
    <col min="7683" max="7683" width="17.140625" style="1" customWidth="1"/>
    <col min="7684" max="7684" width="16.28515625" style="1" customWidth="1"/>
    <col min="7685" max="7685" width="16" style="1" customWidth="1"/>
    <col min="7686" max="7686" width="29.42578125" style="1" customWidth="1"/>
    <col min="7687" max="7936" width="9.140625" style="1"/>
    <col min="7937" max="7937" width="63.42578125" style="1" customWidth="1"/>
    <col min="7938" max="7938" width="22.140625" style="1" customWidth="1"/>
    <col min="7939" max="7939" width="17.140625" style="1" customWidth="1"/>
    <col min="7940" max="7940" width="16.28515625" style="1" customWidth="1"/>
    <col min="7941" max="7941" width="16" style="1" customWidth="1"/>
    <col min="7942" max="7942" width="29.42578125" style="1" customWidth="1"/>
    <col min="7943" max="8192" width="9.140625" style="1"/>
    <col min="8193" max="8193" width="63.42578125" style="1" customWidth="1"/>
    <col min="8194" max="8194" width="22.140625" style="1" customWidth="1"/>
    <col min="8195" max="8195" width="17.140625" style="1" customWidth="1"/>
    <col min="8196" max="8196" width="16.28515625" style="1" customWidth="1"/>
    <col min="8197" max="8197" width="16" style="1" customWidth="1"/>
    <col min="8198" max="8198" width="29.42578125" style="1" customWidth="1"/>
    <col min="8199" max="8448" width="9.140625" style="1"/>
    <col min="8449" max="8449" width="63.42578125" style="1" customWidth="1"/>
    <col min="8450" max="8450" width="22.140625" style="1" customWidth="1"/>
    <col min="8451" max="8451" width="17.140625" style="1" customWidth="1"/>
    <col min="8452" max="8452" width="16.28515625" style="1" customWidth="1"/>
    <col min="8453" max="8453" width="16" style="1" customWidth="1"/>
    <col min="8454" max="8454" width="29.42578125" style="1" customWidth="1"/>
    <col min="8455" max="8704" width="9.140625" style="1"/>
    <col min="8705" max="8705" width="63.42578125" style="1" customWidth="1"/>
    <col min="8706" max="8706" width="22.140625" style="1" customWidth="1"/>
    <col min="8707" max="8707" width="17.140625" style="1" customWidth="1"/>
    <col min="8708" max="8708" width="16.28515625" style="1" customWidth="1"/>
    <col min="8709" max="8709" width="16" style="1" customWidth="1"/>
    <col min="8710" max="8710" width="29.42578125" style="1" customWidth="1"/>
    <col min="8711" max="8960" width="9.140625" style="1"/>
    <col min="8961" max="8961" width="63.42578125" style="1" customWidth="1"/>
    <col min="8962" max="8962" width="22.140625" style="1" customWidth="1"/>
    <col min="8963" max="8963" width="17.140625" style="1" customWidth="1"/>
    <col min="8964" max="8964" width="16.28515625" style="1" customWidth="1"/>
    <col min="8965" max="8965" width="16" style="1" customWidth="1"/>
    <col min="8966" max="8966" width="29.42578125" style="1" customWidth="1"/>
    <col min="8967" max="9216" width="9.140625" style="1"/>
    <col min="9217" max="9217" width="63.42578125" style="1" customWidth="1"/>
    <col min="9218" max="9218" width="22.140625" style="1" customWidth="1"/>
    <col min="9219" max="9219" width="17.140625" style="1" customWidth="1"/>
    <col min="9220" max="9220" width="16.28515625" style="1" customWidth="1"/>
    <col min="9221" max="9221" width="16" style="1" customWidth="1"/>
    <col min="9222" max="9222" width="29.42578125" style="1" customWidth="1"/>
    <col min="9223" max="9472" width="9.140625" style="1"/>
    <col min="9473" max="9473" width="63.42578125" style="1" customWidth="1"/>
    <col min="9474" max="9474" width="22.140625" style="1" customWidth="1"/>
    <col min="9475" max="9475" width="17.140625" style="1" customWidth="1"/>
    <col min="9476" max="9476" width="16.28515625" style="1" customWidth="1"/>
    <col min="9477" max="9477" width="16" style="1" customWidth="1"/>
    <col min="9478" max="9478" width="29.42578125" style="1" customWidth="1"/>
    <col min="9479" max="9728" width="9.140625" style="1"/>
    <col min="9729" max="9729" width="63.42578125" style="1" customWidth="1"/>
    <col min="9730" max="9730" width="22.140625" style="1" customWidth="1"/>
    <col min="9731" max="9731" width="17.140625" style="1" customWidth="1"/>
    <col min="9732" max="9732" width="16.28515625" style="1" customWidth="1"/>
    <col min="9733" max="9733" width="16" style="1" customWidth="1"/>
    <col min="9734" max="9734" width="29.42578125" style="1" customWidth="1"/>
    <col min="9735" max="9984" width="9.140625" style="1"/>
    <col min="9985" max="9985" width="63.42578125" style="1" customWidth="1"/>
    <col min="9986" max="9986" width="22.140625" style="1" customWidth="1"/>
    <col min="9987" max="9987" width="17.140625" style="1" customWidth="1"/>
    <col min="9988" max="9988" width="16.28515625" style="1" customWidth="1"/>
    <col min="9989" max="9989" width="16" style="1" customWidth="1"/>
    <col min="9990" max="9990" width="29.42578125" style="1" customWidth="1"/>
    <col min="9991" max="10240" width="9.140625" style="1"/>
    <col min="10241" max="10241" width="63.42578125" style="1" customWidth="1"/>
    <col min="10242" max="10242" width="22.140625" style="1" customWidth="1"/>
    <col min="10243" max="10243" width="17.140625" style="1" customWidth="1"/>
    <col min="10244" max="10244" width="16.28515625" style="1" customWidth="1"/>
    <col min="10245" max="10245" width="16" style="1" customWidth="1"/>
    <col min="10246" max="10246" width="29.42578125" style="1" customWidth="1"/>
    <col min="10247" max="10496" width="9.140625" style="1"/>
    <col min="10497" max="10497" width="63.42578125" style="1" customWidth="1"/>
    <col min="10498" max="10498" width="22.140625" style="1" customWidth="1"/>
    <col min="10499" max="10499" width="17.140625" style="1" customWidth="1"/>
    <col min="10500" max="10500" width="16.28515625" style="1" customWidth="1"/>
    <col min="10501" max="10501" width="16" style="1" customWidth="1"/>
    <col min="10502" max="10502" width="29.42578125" style="1" customWidth="1"/>
    <col min="10503" max="10752" width="9.140625" style="1"/>
    <col min="10753" max="10753" width="63.42578125" style="1" customWidth="1"/>
    <col min="10754" max="10754" width="22.140625" style="1" customWidth="1"/>
    <col min="10755" max="10755" width="17.140625" style="1" customWidth="1"/>
    <col min="10756" max="10756" width="16.28515625" style="1" customWidth="1"/>
    <col min="10757" max="10757" width="16" style="1" customWidth="1"/>
    <col min="10758" max="10758" width="29.42578125" style="1" customWidth="1"/>
    <col min="10759" max="11008" width="9.140625" style="1"/>
    <col min="11009" max="11009" width="63.42578125" style="1" customWidth="1"/>
    <col min="11010" max="11010" width="22.140625" style="1" customWidth="1"/>
    <col min="11011" max="11011" width="17.140625" style="1" customWidth="1"/>
    <col min="11012" max="11012" width="16.28515625" style="1" customWidth="1"/>
    <col min="11013" max="11013" width="16" style="1" customWidth="1"/>
    <col min="11014" max="11014" width="29.42578125" style="1" customWidth="1"/>
    <col min="11015" max="11264" width="9.140625" style="1"/>
    <col min="11265" max="11265" width="63.42578125" style="1" customWidth="1"/>
    <col min="11266" max="11266" width="22.140625" style="1" customWidth="1"/>
    <col min="11267" max="11267" width="17.140625" style="1" customWidth="1"/>
    <col min="11268" max="11268" width="16.28515625" style="1" customWidth="1"/>
    <col min="11269" max="11269" width="16" style="1" customWidth="1"/>
    <col min="11270" max="11270" width="29.42578125" style="1" customWidth="1"/>
    <col min="11271" max="11520" width="9.140625" style="1"/>
    <col min="11521" max="11521" width="63.42578125" style="1" customWidth="1"/>
    <col min="11522" max="11522" width="22.140625" style="1" customWidth="1"/>
    <col min="11523" max="11523" width="17.140625" style="1" customWidth="1"/>
    <col min="11524" max="11524" width="16.28515625" style="1" customWidth="1"/>
    <col min="11525" max="11525" width="16" style="1" customWidth="1"/>
    <col min="11526" max="11526" width="29.42578125" style="1" customWidth="1"/>
    <col min="11527" max="11776" width="9.140625" style="1"/>
    <col min="11777" max="11777" width="63.42578125" style="1" customWidth="1"/>
    <col min="11778" max="11778" width="22.140625" style="1" customWidth="1"/>
    <col min="11779" max="11779" width="17.140625" style="1" customWidth="1"/>
    <col min="11780" max="11780" width="16.28515625" style="1" customWidth="1"/>
    <col min="11781" max="11781" width="16" style="1" customWidth="1"/>
    <col min="11782" max="11782" width="29.42578125" style="1" customWidth="1"/>
    <col min="11783" max="12032" width="9.140625" style="1"/>
    <col min="12033" max="12033" width="63.42578125" style="1" customWidth="1"/>
    <col min="12034" max="12034" width="22.140625" style="1" customWidth="1"/>
    <col min="12035" max="12035" width="17.140625" style="1" customWidth="1"/>
    <col min="12036" max="12036" width="16.28515625" style="1" customWidth="1"/>
    <col min="12037" max="12037" width="16" style="1" customWidth="1"/>
    <col min="12038" max="12038" width="29.42578125" style="1" customWidth="1"/>
    <col min="12039" max="12288" width="9.140625" style="1"/>
    <col min="12289" max="12289" width="63.42578125" style="1" customWidth="1"/>
    <col min="12290" max="12290" width="22.140625" style="1" customWidth="1"/>
    <col min="12291" max="12291" width="17.140625" style="1" customWidth="1"/>
    <col min="12292" max="12292" width="16.28515625" style="1" customWidth="1"/>
    <col min="12293" max="12293" width="16" style="1" customWidth="1"/>
    <col min="12294" max="12294" width="29.42578125" style="1" customWidth="1"/>
    <col min="12295" max="12544" width="9.140625" style="1"/>
    <col min="12545" max="12545" width="63.42578125" style="1" customWidth="1"/>
    <col min="12546" max="12546" width="22.140625" style="1" customWidth="1"/>
    <col min="12547" max="12547" width="17.140625" style="1" customWidth="1"/>
    <col min="12548" max="12548" width="16.28515625" style="1" customWidth="1"/>
    <col min="12549" max="12549" width="16" style="1" customWidth="1"/>
    <col min="12550" max="12550" width="29.42578125" style="1" customWidth="1"/>
    <col min="12551" max="12800" width="9.140625" style="1"/>
    <col min="12801" max="12801" width="63.42578125" style="1" customWidth="1"/>
    <col min="12802" max="12802" width="22.140625" style="1" customWidth="1"/>
    <col min="12803" max="12803" width="17.140625" style="1" customWidth="1"/>
    <col min="12804" max="12804" width="16.28515625" style="1" customWidth="1"/>
    <col min="12805" max="12805" width="16" style="1" customWidth="1"/>
    <col min="12806" max="12806" width="29.42578125" style="1" customWidth="1"/>
    <col min="12807" max="13056" width="9.140625" style="1"/>
    <col min="13057" max="13057" width="63.42578125" style="1" customWidth="1"/>
    <col min="13058" max="13058" width="22.140625" style="1" customWidth="1"/>
    <col min="13059" max="13059" width="17.140625" style="1" customWidth="1"/>
    <col min="13060" max="13060" width="16.28515625" style="1" customWidth="1"/>
    <col min="13061" max="13061" width="16" style="1" customWidth="1"/>
    <col min="13062" max="13062" width="29.42578125" style="1" customWidth="1"/>
    <col min="13063" max="13312" width="9.140625" style="1"/>
    <col min="13313" max="13313" width="63.42578125" style="1" customWidth="1"/>
    <col min="13314" max="13314" width="22.140625" style="1" customWidth="1"/>
    <col min="13315" max="13315" width="17.140625" style="1" customWidth="1"/>
    <col min="13316" max="13316" width="16.28515625" style="1" customWidth="1"/>
    <col min="13317" max="13317" width="16" style="1" customWidth="1"/>
    <col min="13318" max="13318" width="29.42578125" style="1" customWidth="1"/>
    <col min="13319" max="13568" width="9.140625" style="1"/>
    <col min="13569" max="13569" width="63.42578125" style="1" customWidth="1"/>
    <col min="13570" max="13570" width="22.140625" style="1" customWidth="1"/>
    <col min="13571" max="13571" width="17.140625" style="1" customWidth="1"/>
    <col min="13572" max="13572" width="16.28515625" style="1" customWidth="1"/>
    <col min="13573" max="13573" width="16" style="1" customWidth="1"/>
    <col min="13574" max="13574" width="29.42578125" style="1" customWidth="1"/>
    <col min="13575" max="13824" width="9.140625" style="1"/>
    <col min="13825" max="13825" width="63.42578125" style="1" customWidth="1"/>
    <col min="13826" max="13826" width="22.140625" style="1" customWidth="1"/>
    <col min="13827" max="13827" width="17.140625" style="1" customWidth="1"/>
    <col min="13828" max="13828" width="16.28515625" style="1" customWidth="1"/>
    <col min="13829" max="13829" width="16" style="1" customWidth="1"/>
    <col min="13830" max="13830" width="29.42578125" style="1" customWidth="1"/>
    <col min="13831" max="14080" width="9.140625" style="1"/>
    <col min="14081" max="14081" width="63.42578125" style="1" customWidth="1"/>
    <col min="14082" max="14082" width="22.140625" style="1" customWidth="1"/>
    <col min="14083" max="14083" width="17.140625" style="1" customWidth="1"/>
    <col min="14084" max="14084" width="16.28515625" style="1" customWidth="1"/>
    <col min="14085" max="14085" width="16" style="1" customWidth="1"/>
    <col min="14086" max="14086" width="29.42578125" style="1" customWidth="1"/>
    <col min="14087" max="14336" width="9.140625" style="1"/>
    <col min="14337" max="14337" width="63.42578125" style="1" customWidth="1"/>
    <col min="14338" max="14338" width="22.140625" style="1" customWidth="1"/>
    <col min="14339" max="14339" width="17.140625" style="1" customWidth="1"/>
    <col min="14340" max="14340" width="16.28515625" style="1" customWidth="1"/>
    <col min="14341" max="14341" width="16" style="1" customWidth="1"/>
    <col min="14342" max="14342" width="29.42578125" style="1" customWidth="1"/>
    <col min="14343" max="14592" width="9.140625" style="1"/>
    <col min="14593" max="14593" width="63.42578125" style="1" customWidth="1"/>
    <col min="14594" max="14594" width="22.140625" style="1" customWidth="1"/>
    <col min="14595" max="14595" width="17.140625" style="1" customWidth="1"/>
    <col min="14596" max="14596" width="16.28515625" style="1" customWidth="1"/>
    <col min="14597" max="14597" width="16" style="1" customWidth="1"/>
    <col min="14598" max="14598" width="29.42578125" style="1" customWidth="1"/>
    <col min="14599" max="14848" width="9.140625" style="1"/>
    <col min="14849" max="14849" width="63.42578125" style="1" customWidth="1"/>
    <col min="14850" max="14850" width="22.140625" style="1" customWidth="1"/>
    <col min="14851" max="14851" width="17.140625" style="1" customWidth="1"/>
    <col min="14852" max="14852" width="16.28515625" style="1" customWidth="1"/>
    <col min="14853" max="14853" width="16" style="1" customWidth="1"/>
    <col min="14854" max="14854" width="29.42578125" style="1" customWidth="1"/>
    <col min="14855" max="15104" width="9.140625" style="1"/>
    <col min="15105" max="15105" width="63.42578125" style="1" customWidth="1"/>
    <col min="15106" max="15106" width="22.140625" style="1" customWidth="1"/>
    <col min="15107" max="15107" width="17.140625" style="1" customWidth="1"/>
    <col min="15108" max="15108" width="16.28515625" style="1" customWidth="1"/>
    <col min="15109" max="15109" width="16" style="1" customWidth="1"/>
    <col min="15110" max="15110" width="29.42578125" style="1" customWidth="1"/>
    <col min="15111" max="15360" width="9.140625" style="1"/>
    <col min="15361" max="15361" width="63.42578125" style="1" customWidth="1"/>
    <col min="15362" max="15362" width="22.140625" style="1" customWidth="1"/>
    <col min="15363" max="15363" width="17.140625" style="1" customWidth="1"/>
    <col min="15364" max="15364" width="16.28515625" style="1" customWidth="1"/>
    <col min="15365" max="15365" width="16" style="1" customWidth="1"/>
    <col min="15366" max="15366" width="29.42578125" style="1" customWidth="1"/>
    <col min="15367" max="15616" width="9.140625" style="1"/>
    <col min="15617" max="15617" width="63.42578125" style="1" customWidth="1"/>
    <col min="15618" max="15618" width="22.140625" style="1" customWidth="1"/>
    <col min="15619" max="15619" width="17.140625" style="1" customWidth="1"/>
    <col min="15620" max="15620" width="16.28515625" style="1" customWidth="1"/>
    <col min="15621" max="15621" width="16" style="1" customWidth="1"/>
    <col min="15622" max="15622" width="29.42578125" style="1" customWidth="1"/>
    <col min="15623" max="15872" width="9.140625" style="1"/>
    <col min="15873" max="15873" width="63.42578125" style="1" customWidth="1"/>
    <col min="15874" max="15874" width="22.140625" style="1" customWidth="1"/>
    <col min="15875" max="15875" width="17.140625" style="1" customWidth="1"/>
    <col min="15876" max="15876" width="16.28515625" style="1" customWidth="1"/>
    <col min="15877" max="15877" width="16" style="1" customWidth="1"/>
    <col min="15878" max="15878" width="29.42578125" style="1" customWidth="1"/>
    <col min="15879" max="16128" width="9.140625" style="1"/>
    <col min="16129" max="16129" width="63.42578125" style="1" customWidth="1"/>
    <col min="16130" max="16130" width="22.140625" style="1" customWidth="1"/>
    <col min="16131" max="16131" width="17.140625" style="1" customWidth="1"/>
    <col min="16132" max="16132" width="16.28515625" style="1" customWidth="1"/>
    <col min="16133" max="16133" width="16" style="1" customWidth="1"/>
    <col min="16134" max="16134" width="29.42578125" style="1" customWidth="1"/>
    <col min="16135" max="16384" width="9.140625" style="1"/>
  </cols>
  <sheetData>
    <row r="1" spans="1:9" ht="3" customHeight="1"/>
    <row r="2" spans="1:9">
      <c r="F2" s="12" t="s">
        <v>37</v>
      </c>
      <c r="G2" s="12" t="s">
        <v>37</v>
      </c>
      <c r="H2" s="12" t="s">
        <v>37</v>
      </c>
      <c r="I2" s="12" t="s">
        <v>37</v>
      </c>
    </row>
    <row r="3" spans="1:9" ht="13.5" customHeight="1">
      <c r="B3" s="35"/>
      <c r="F3" s="1" t="s">
        <v>9</v>
      </c>
      <c r="G3" s="1" t="s">
        <v>9</v>
      </c>
      <c r="H3" s="1" t="s">
        <v>9</v>
      </c>
      <c r="I3" s="1" t="s">
        <v>9</v>
      </c>
    </row>
    <row r="4" spans="1:9" ht="44.25" customHeight="1">
      <c r="B4" s="51" t="s">
        <v>38</v>
      </c>
      <c r="C4" s="51"/>
      <c r="D4" s="51"/>
      <c r="E4" s="51"/>
      <c r="F4" s="34"/>
      <c r="G4" s="34"/>
      <c r="H4" s="34"/>
      <c r="I4" s="34"/>
    </row>
    <row r="5" spans="1:9">
      <c r="B5" s="2"/>
      <c r="C5" s="2"/>
      <c r="E5" s="3"/>
      <c r="F5" s="3"/>
      <c r="G5" s="3"/>
      <c r="H5" s="3"/>
      <c r="I5" s="3"/>
    </row>
    <row r="6" spans="1:9" ht="15.75">
      <c r="A6" s="52" t="s">
        <v>1</v>
      </c>
      <c r="B6" s="53" t="s">
        <v>2</v>
      </c>
      <c r="C6" s="49" t="s">
        <v>12</v>
      </c>
      <c r="D6" s="44" t="s">
        <v>7</v>
      </c>
      <c r="E6" s="43" t="s">
        <v>10</v>
      </c>
      <c r="F6" s="43" t="s">
        <v>40</v>
      </c>
      <c r="G6" s="43" t="s">
        <v>64</v>
      </c>
      <c r="H6" s="43" t="s">
        <v>65</v>
      </c>
      <c r="I6" s="43" t="s">
        <v>66</v>
      </c>
    </row>
    <row r="7" spans="1:9" s="2" customFormat="1" ht="57.75" customHeight="1">
      <c r="A7" s="52"/>
      <c r="B7" s="53"/>
      <c r="C7" s="50"/>
      <c r="D7" s="7" t="s">
        <v>5</v>
      </c>
      <c r="E7" s="7" t="s">
        <v>5</v>
      </c>
      <c r="F7" s="7" t="s">
        <v>5</v>
      </c>
      <c r="G7" s="7" t="s">
        <v>5</v>
      </c>
      <c r="H7" s="7" t="s">
        <v>5</v>
      </c>
      <c r="I7" s="7" t="s">
        <v>5</v>
      </c>
    </row>
    <row r="8" spans="1:9" s="2" customFormat="1" ht="15" customHeight="1">
      <c r="A8" s="9">
        <v>1</v>
      </c>
      <c r="B8" s="33">
        <v>1</v>
      </c>
      <c r="C8" s="25">
        <v>2</v>
      </c>
      <c r="D8" s="25">
        <v>5</v>
      </c>
      <c r="E8" s="25">
        <v>7</v>
      </c>
      <c r="F8" s="25">
        <v>9</v>
      </c>
      <c r="G8" s="25">
        <v>9</v>
      </c>
      <c r="H8" s="25">
        <v>9</v>
      </c>
      <c r="I8" s="25">
        <v>9</v>
      </c>
    </row>
    <row r="9" spans="1:9" s="2" customFormat="1" ht="38.25" customHeight="1" outlineLevel="1">
      <c r="A9" s="13">
        <v>10000</v>
      </c>
      <c r="B9" s="14" t="s">
        <v>59</v>
      </c>
      <c r="C9" s="27" t="s">
        <v>16</v>
      </c>
      <c r="D9" s="20">
        <v>36172.300000000003</v>
      </c>
      <c r="E9" s="20">
        <v>35372.300000000003</v>
      </c>
      <c r="F9" s="20">
        <v>35872.300000000003</v>
      </c>
      <c r="G9" s="20">
        <v>35872.300000000003</v>
      </c>
      <c r="H9" s="20">
        <v>35872.300000000003</v>
      </c>
      <c r="I9" s="20">
        <v>35872.300000000003</v>
      </c>
    </row>
    <row r="10" spans="1:9" s="2" customFormat="1" ht="39" customHeight="1" outlineLevel="1">
      <c r="A10" s="16">
        <v>10100</v>
      </c>
      <c r="B10" s="17" t="s">
        <v>42</v>
      </c>
      <c r="C10" s="27" t="s">
        <v>17</v>
      </c>
      <c r="D10" s="22">
        <v>3951</v>
      </c>
      <c r="E10" s="22">
        <v>3951</v>
      </c>
      <c r="F10" s="22">
        <v>3951</v>
      </c>
      <c r="G10" s="22">
        <v>3951</v>
      </c>
      <c r="H10" s="22">
        <v>3951</v>
      </c>
      <c r="I10" s="22">
        <v>3951</v>
      </c>
    </row>
    <row r="11" spans="1:9" s="4" customFormat="1" ht="48.75" customHeight="1" outlineLevel="1">
      <c r="A11" s="15">
        <v>10102</v>
      </c>
      <c r="B11" s="29" t="s">
        <v>43</v>
      </c>
      <c r="C11" s="27" t="s">
        <v>18</v>
      </c>
      <c r="D11" s="20">
        <v>5123.7</v>
      </c>
      <c r="E11" s="20">
        <v>4709.7</v>
      </c>
      <c r="F11" s="20">
        <v>4709.7</v>
      </c>
      <c r="G11" s="20">
        <v>4709.7</v>
      </c>
      <c r="H11" s="20">
        <v>4709.7</v>
      </c>
      <c r="I11" s="20">
        <v>4709.7</v>
      </c>
    </row>
    <row r="12" spans="1:9" ht="43.5" customHeight="1" outlineLevel="1">
      <c r="A12" s="44">
        <v>10300</v>
      </c>
      <c r="B12" s="29" t="s">
        <v>44</v>
      </c>
      <c r="C12" s="27" t="s">
        <v>19</v>
      </c>
      <c r="D12" s="23">
        <v>400</v>
      </c>
      <c r="E12" s="23">
        <v>200</v>
      </c>
      <c r="F12" s="23">
        <v>200</v>
      </c>
      <c r="G12" s="23">
        <v>400</v>
      </c>
      <c r="H12" s="23">
        <v>400</v>
      </c>
      <c r="I12" s="23">
        <v>400</v>
      </c>
    </row>
    <row r="13" spans="1:9" ht="32.25" customHeight="1" outlineLevel="1">
      <c r="A13" s="5">
        <v>10302</v>
      </c>
      <c r="B13" s="29" t="s">
        <v>62</v>
      </c>
      <c r="C13" s="27" t="s">
        <v>20</v>
      </c>
      <c r="D13" s="23">
        <v>35967.300000000003</v>
      </c>
      <c r="E13" s="23">
        <v>35967.300000000003</v>
      </c>
      <c r="F13" s="23">
        <v>35967.300000000003</v>
      </c>
      <c r="G13" s="23">
        <v>35967.300000000003</v>
      </c>
      <c r="H13" s="23">
        <v>35967.300000000003</v>
      </c>
      <c r="I13" s="23">
        <v>35967.300000000003</v>
      </c>
    </row>
    <row r="14" spans="1:9" ht="31.5" outlineLevel="1">
      <c r="A14" s="44">
        <v>10500</v>
      </c>
      <c r="B14" s="29" t="s">
        <v>45</v>
      </c>
      <c r="C14" s="27" t="s">
        <v>21</v>
      </c>
      <c r="D14" s="23">
        <v>415648</v>
      </c>
      <c r="E14" s="23">
        <v>407893.7</v>
      </c>
      <c r="F14" s="23">
        <v>408814.4</v>
      </c>
      <c r="G14" s="23">
        <v>408814.4</v>
      </c>
      <c r="H14" s="23">
        <v>408814.4</v>
      </c>
      <c r="I14" s="23">
        <v>408814.4</v>
      </c>
    </row>
    <row r="15" spans="1:9" ht="31.5" outlineLevel="1">
      <c r="A15" s="5">
        <v>10501</v>
      </c>
      <c r="B15" s="29" t="s">
        <v>47</v>
      </c>
      <c r="C15" s="27" t="s">
        <v>22</v>
      </c>
      <c r="D15" s="24">
        <v>400</v>
      </c>
      <c r="E15" s="24">
        <v>400</v>
      </c>
      <c r="F15" s="24">
        <v>400</v>
      </c>
      <c r="G15" s="24">
        <v>400</v>
      </c>
      <c r="H15" s="24">
        <v>400</v>
      </c>
      <c r="I15" s="24">
        <v>400</v>
      </c>
    </row>
    <row r="16" spans="1:9" ht="45" customHeight="1" outlineLevel="1">
      <c r="A16" s="5">
        <v>10502</v>
      </c>
      <c r="B16" s="29" t="s">
        <v>46</v>
      </c>
      <c r="C16" s="27" t="s">
        <v>23</v>
      </c>
      <c r="D16" s="28">
        <v>17769.099999999999</v>
      </c>
      <c r="E16" s="28">
        <v>16769.099999999999</v>
      </c>
      <c r="F16" s="28">
        <v>16769.099999999999</v>
      </c>
      <c r="G16" s="28">
        <v>16769.099999999999</v>
      </c>
      <c r="H16" s="28">
        <v>16769.099999999999</v>
      </c>
      <c r="I16" s="28">
        <v>16769.099999999999</v>
      </c>
    </row>
    <row r="17" spans="1:9" ht="45.75" customHeight="1" outlineLevel="1">
      <c r="A17" s="5">
        <v>10503</v>
      </c>
      <c r="B17" s="29" t="s">
        <v>48</v>
      </c>
      <c r="C17" s="27" t="s">
        <v>24</v>
      </c>
      <c r="D17" s="24">
        <v>171394.5</v>
      </c>
      <c r="E17" s="24">
        <v>166490</v>
      </c>
      <c r="F17" s="24">
        <v>166490</v>
      </c>
      <c r="G17" s="24">
        <v>166490</v>
      </c>
      <c r="H17" s="24">
        <v>166490</v>
      </c>
      <c r="I17" s="24">
        <v>166490</v>
      </c>
    </row>
    <row r="18" spans="1:9" ht="41.25" customHeight="1" outlineLevel="1">
      <c r="A18" s="5">
        <v>10504</v>
      </c>
      <c r="B18" s="29" t="s">
        <v>49</v>
      </c>
      <c r="C18" s="27" t="s">
        <v>25</v>
      </c>
      <c r="D18" s="24">
        <v>60283.4</v>
      </c>
      <c r="E18" s="24">
        <v>50757</v>
      </c>
      <c r="F18" s="24">
        <v>51457</v>
      </c>
      <c r="G18" s="24">
        <v>51457</v>
      </c>
      <c r="H18" s="24">
        <v>51457</v>
      </c>
      <c r="I18" s="24">
        <v>51457</v>
      </c>
    </row>
    <row r="19" spans="1:9" ht="39" customHeight="1" outlineLevel="1">
      <c r="A19" s="44">
        <v>10600</v>
      </c>
      <c r="B19" s="29" t="s">
        <v>61</v>
      </c>
      <c r="C19" s="27" t="s">
        <v>26</v>
      </c>
      <c r="D19" s="24">
        <v>138837.29999999999</v>
      </c>
      <c r="E19" s="24">
        <v>182912.6</v>
      </c>
      <c r="F19" s="24">
        <v>168191.5</v>
      </c>
      <c r="G19" s="24">
        <v>168191.5</v>
      </c>
      <c r="H19" s="24">
        <v>168191.5</v>
      </c>
      <c r="I19" s="24">
        <v>168191.5</v>
      </c>
    </row>
    <row r="20" spans="1:9" ht="42" customHeight="1" outlineLevel="1">
      <c r="A20" s="5">
        <v>10601</v>
      </c>
      <c r="B20" s="29" t="s">
        <v>50</v>
      </c>
      <c r="C20" s="27" t="s">
        <v>27</v>
      </c>
      <c r="D20" s="24">
        <v>33896.400000000001</v>
      </c>
      <c r="E20" s="24">
        <v>31896.400000000001</v>
      </c>
      <c r="F20" s="24">
        <v>31896.400000000001</v>
      </c>
      <c r="G20" s="24">
        <v>31896.400000000001</v>
      </c>
      <c r="H20" s="24">
        <v>31896.400000000001</v>
      </c>
      <c r="I20" s="24">
        <v>31896.400000000001</v>
      </c>
    </row>
    <row r="21" spans="1:9" ht="31.5" outlineLevel="1">
      <c r="A21" s="5">
        <v>10606</v>
      </c>
      <c r="B21" s="29" t="s">
        <v>51</v>
      </c>
      <c r="C21" s="27" t="s">
        <v>28</v>
      </c>
      <c r="D21" s="24">
        <v>153167.79999999999</v>
      </c>
      <c r="E21" s="24">
        <v>149491.9</v>
      </c>
      <c r="F21" s="24">
        <v>51620.6</v>
      </c>
      <c r="G21" s="24">
        <v>51620.800000000003</v>
      </c>
      <c r="H21" s="24">
        <v>51620.800000000003</v>
      </c>
      <c r="I21" s="24">
        <v>51620.800000000003</v>
      </c>
    </row>
    <row r="22" spans="1:9" ht="47.25" outlineLevel="1">
      <c r="A22" s="44">
        <v>10800</v>
      </c>
      <c r="B22" s="29" t="s">
        <v>52</v>
      </c>
      <c r="C22" s="27" t="s">
        <v>29</v>
      </c>
      <c r="D22" s="24">
        <v>65444.2</v>
      </c>
      <c r="E22" s="24">
        <v>55722.400000000001</v>
      </c>
      <c r="F22" s="24">
        <v>55856.800000000003</v>
      </c>
      <c r="G22" s="24">
        <v>55856.800000000003</v>
      </c>
      <c r="H22" s="24">
        <v>55856.800000000003</v>
      </c>
      <c r="I22" s="24">
        <v>55856.800000000003</v>
      </c>
    </row>
    <row r="23" spans="1:9" ht="54.75" customHeight="1" outlineLevel="1">
      <c r="A23" s="44">
        <v>10900</v>
      </c>
      <c r="B23" s="29" t="s">
        <v>54</v>
      </c>
      <c r="C23" s="27" t="s">
        <v>30</v>
      </c>
      <c r="D23" s="24">
        <v>16192.2</v>
      </c>
      <c r="E23" s="24">
        <v>8692</v>
      </c>
      <c r="F23" s="24">
        <v>0</v>
      </c>
      <c r="G23" s="24">
        <v>0</v>
      </c>
      <c r="H23" s="24">
        <v>0</v>
      </c>
      <c r="I23" s="24">
        <v>0</v>
      </c>
    </row>
    <row r="24" spans="1:9" ht="54" customHeight="1" outlineLevel="1">
      <c r="A24" s="44">
        <v>11100</v>
      </c>
      <c r="B24" s="29" t="s">
        <v>53</v>
      </c>
      <c r="C24" s="27" t="s">
        <v>31</v>
      </c>
      <c r="D24" s="24">
        <v>687.5</v>
      </c>
      <c r="E24" s="24">
        <v>500</v>
      </c>
      <c r="F24" s="24">
        <v>500</v>
      </c>
      <c r="G24" s="24">
        <v>500</v>
      </c>
      <c r="H24" s="24">
        <v>500</v>
      </c>
      <c r="I24" s="24">
        <v>500</v>
      </c>
    </row>
    <row r="25" spans="1:9" ht="73.5" customHeight="1" outlineLevel="1">
      <c r="A25" s="5">
        <v>11101</v>
      </c>
      <c r="B25" s="29" t="s">
        <v>55</v>
      </c>
      <c r="C25" s="27" t="s">
        <v>32</v>
      </c>
      <c r="D25" s="24">
        <v>567.20000000000005</v>
      </c>
      <c r="E25" s="24">
        <v>567.20000000000005</v>
      </c>
      <c r="F25" s="24">
        <v>567.20000000000005</v>
      </c>
      <c r="G25" s="24">
        <v>567.20000000000005</v>
      </c>
      <c r="H25" s="24">
        <v>567.20000000000005</v>
      </c>
      <c r="I25" s="24">
        <v>567.20000000000005</v>
      </c>
    </row>
    <row r="26" spans="1:9" ht="66" customHeight="1" outlineLevel="1">
      <c r="A26" s="5">
        <v>11103</v>
      </c>
      <c r="B26" s="29" t="s">
        <v>63</v>
      </c>
      <c r="C26" s="27" t="s">
        <v>33</v>
      </c>
      <c r="D26" s="24">
        <v>350</v>
      </c>
      <c r="E26" s="24">
        <v>150</v>
      </c>
      <c r="F26" s="24">
        <v>150</v>
      </c>
      <c r="G26" s="24">
        <v>350</v>
      </c>
      <c r="H26" s="24">
        <v>350</v>
      </c>
      <c r="I26" s="24">
        <v>350</v>
      </c>
    </row>
    <row r="27" spans="1:9" ht="47.25" customHeight="1" outlineLevel="1">
      <c r="A27" s="5">
        <v>11107</v>
      </c>
      <c r="B27" s="29" t="s">
        <v>60</v>
      </c>
      <c r="C27" s="27" t="s">
        <v>34</v>
      </c>
      <c r="D27" s="24">
        <v>2292318.2000000002</v>
      </c>
      <c r="E27" s="24">
        <v>2240913.9</v>
      </c>
      <c r="F27" s="24">
        <v>2245109</v>
      </c>
      <c r="G27" s="24">
        <v>2245109</v>
      </c>
      <c r="H27" s="24">
        <v>2245109</v>
      </c>
      <c r="I27" s="24">
        <v>2245109</v>
      </c>
    </row>
    <row r="28" spans="1:9" ht="60" customHeight="1" outlineLevel="1">
      <c r="A28" s="5">
        <v>11109</v>
      </c>
      <c r="B28" s="29" t="s">
        <v>56</v>
      </c>
      <c r="C28" s="27" t="s">
        <v>35</v>
      </c>
      <c r="D28" s="24">
        <v>1151.0999999999999</v>
      </c>
      <c r="E28" s="24">
        <v>1151.0999999999999</v>
      </c>
      <c r="F28" s="24">
        <v>1151.0999999999999</v>
      </c>
      <c r="G28" s="24">
        <v>1151.0999999999999</v>
      </c>
      <c r="H28" s="24">
        <v>1151.0999999999999</v>
      </c>
      <c r="I28" s="24">
        <v>1151.0999999999999</v>
      </c>
    </row>
    <row r="29" spans="1:9" ht="39" customHeight="1" outlineLevel="1">
      <c r="A29" s="44">
        <v>11200</v>
      </c>
      <c r="B29" s="29" t="s">
        <v>57</v>
      </c>
      <c r="C29" s="27" t="s">
        <v>36</v>
      </c>
      <c r="D29" s="24">
        <v>486009.5</v>
      </c>
      <c r="E29" s="24">
        <v>470545.7</v>
      </c>
      <c r="F29" s="24">
        <v>469778.9</v>
      </c>
      <c r="G29" s="24">
        <v>469778.9</v>
      </c>
      <c r="H29" s="24">
        <v>469778.9</v>
      </c>
      <c r="I29" s="24">
        <v>469778.9</v>
      </c>
    </row>
    <row r="30" spans="1:9" ht="39.75" customHeight="1" outlineLevel="1">
      <c r="A30" s="5">
        <v>11201</v>
      </c>
      <c r="B30" s="30" t="s">
        <v>58</v>
      </c>
      <c r="C30" s="31">
        <v>2300000000</v>
      </c>
      <c r="D30" s="24">
        <v>15940</v>
      </c>
      <c r="E30" s="24">
        <v>18177.599999999999</v>
      </c>
      <c r="F30" s="24">
        <v>11465.2</v>
      </c>
      <c r="G30" s="24">
        <v>11465.2</v>
      </c>
      <c r="H30" s="24">
        <v>11465.2</v>
      </c>
      <c r="I30" s="24">
        <v>11465.2</v>
      </c>
    </row>
    <row r="31" spans="1:9" ht="16.5" customHeight="1" outlineLevel="1">
      <c r="A31" s="44">
        <v>11300</v>
      </c>
      <c r="B31" s="30" t="s">
        <v>13</v>
      </c>
      <c r="C31" s="31"/>
      <c r="D31" s="6">
        <f t="shared" ref="D31:I31" si="0">SUM(D9:D30)</f>
        <v>3951670.6999999997</v>
      </c>
      <c r="E31" s="6">
        <f t="shared" si="0"/>
        <v>3883230.9000000004</v>
      </c>
      <c r="F31" s="6">
        <f t="shared" si="0"/>
        <v>3760917.5</v>
      </c>
      <c r="G31" s="6">
        <f t="shared" si="0"/>
        <v>3761317.7</v>
      </c>
      <c r="H31" s="6">
        <f t="shared" si="0"/>
        <v>3761317.7</v>
      </c>
      <c r="I31" s="6">
        <f t="shared" si="0"/>
        <v>3761317.7</v>
      </c>
    </row>
    <row r="32" spans="1:9" ht="17.25" customHeight="1" outlineLevel="1">
      <c r="A32" s="5">
        <v>11301</v>
      </c>
      <c r="B32" s="29" t="s">
        <v>14</v>
      </c>
      <c r="C32" s="32">
        <v>4000000000</v>
      </c>
      <c r="D32" s="24">
        <v>96171.4</v>
      </c>
      <c r="E32" s="6">
        <v>135847.6</v>
      </c>
      <c r="F32" s="6">
        <v>189224.7</v>
      </c>
      <c r="G32" s="6">
        <v>189224.7</v>
      </c>
      <c r="H32" s="6">
        <v>189224.7</v>
      </c>
      <c r="I32" s="6">
        <v>189224.7</v>
      </c>
    </row>
    <row r="33" spans="1:9" ht="18" customHeight="1" outlineLevel="1">
      <c r="A33" s="5">
        <v>11302</v>
      </c>
      <c r="B33" s="19" t="s">
        <v>15</v>
      </c>
      <c r="C33" s="11"/>
      <c r="D33" s="24">
        <f t="shared" ref="D33" si="1">D31+D32</f>
        <v>4047842.0999999996</v>
      </c>
      <c r="E33" s="6">
        <f>E31+E32</f>
        <v>4019078.5000000005</v>
      </c>
      <c r="F33" s="6">
        <f>F31+F32</f>
        <v>3950142.2</v>
      </c>
      <c r="G33" s="6">
        <f>G31+G32</f>
        <v>3950542.4000000004</v>
      </c>
      <c r="H33" s="6">
        <f>H31+H32</f>
        <v>3950542.4000000004</v>
      </c>
      <c r="I33" s="6">
        <f>I31+I32</f>
        <v>3950542.4000000004</v>
      </c>
    </row>
  </sheetData>
  <mergeCells count="4">
    <mergeCell ref="B4:E4"/>
    <mergeCell ref="A6:A7"/>
    <mergeCell ref="B6:B7"/>
    <mergeCell ref="C6:C7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B1" zoomScaleNormal="100" workbookViewId="0">
      <selection activeCell="E7" sqref="E7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22.140625" style="1" customWidth="1"/>
    <col min="5" max="5" width="17.140625" style="1" customWidth="1"/>
    <col min="6" max="6" width="16.28515625" style="1" customWidth="1"/>
    <col min="7" max="7" width="11.5703125" style="1" customWidth="1"/>
    <col min="8" max="8" width="16" style="1" customWidth="1"/>
    <col min="9" max="9" width="12" style="1" customWidth="1"/>
    <col min="10" max="10" width="16" style="1" customWidth="1"/>
    <col min="11" max="11" width="14.42578125" style="1" customWidth="1"/>
    <col min="12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3" ht="3" customHeight="1"/>
    <row r="2" spans="1:13">
      <c r="I2" s="12"/>
      <c r="J2" s="12" t="s">
        <v>37</v>
      </c>
      <c r="K2" s="12"/>
      <c r="L2" s="12"/>
      <c r="M2" s="12"/>
    </row>
    <row r="3" spans="1:13" ht="13.5" customHeight="1">
      <c r="B3" s="35"/>
      <c r="J3" s="1" t="s">
        <v>9</v>
      </c>
    </row>
    <row r="4" spans="1:13" ht="44.25" customHeight="1">
      <c r="B4" s="51" t="s">
        <v>68</v>
      </c>
      <c r="C4" s="51"/>
      <c r="D4" s="51"/>
      <c r="E4" s="51"/>
      <c r="F4" s="51"/>
      <c r="G4" s="51"/>
      <c r="H4" s="51"/>
      <c r="I4" s="51"/>
      <c r="J4" s="34"/>
      <c r="K4" s="34"/>
    </row>
    <row r="5" spans="1:13">
      <c r="B5" s="2"/>
      <c r="C5" s="2"/>
      <c r="G5" s="3"/>
      <c r="H5" s="3"/>
      <c r="I5" s="3"/>
      <c r="J5" s="3"/>
      <c r="K5" s="3" t="s">
        <v>0</v>
      </c>
    </row>
    <row r="6" spans="1:13" ht="15.75">
      <c r="A6" s="52" t="s">
        <v>1</v>
      </c>
      <c r="B6" s="53" t="s">
        <v>2</v>
      </c>
      <c r="C6" s="49" t="s">
        <v>12</v>
      </c>
      <c r="D6" s="47" t="s">
        <v>4</v>
      </c>
      <c r="E6" s="45" t="s">
        <v>6</v>
      </c>
      <c r="F6" s="54" t="s">
        <v>7</v>
      </c>
      <c r="G6" s="54"/>
      <c r="H6" s="48" t="s">
        <v>10</v>
      </c>
      <c r="I6" s="48"/>
      <c r="J6" s="48" t="s">
        <v>40</v>
      </c>
      <c r="K6" s="48"/>
    </row>
    <row r="7" spans="1:13" s="2" customFormat="1" ht="57.75" customHeight="1">
      <c r="A7" s="52"/>
      <c r="B7" s="53"/>
      <c r="C7" s="50"/>
      <c r="D7" s="24" t="s">
        <v>3</v>
      </c>
      <c r="E7" s="7" t="s">
        <v>67</v>
      </c>
      <c r="F7" s="7" t="s">
        <v>5</v>
      </c>
      <c r="G7" s="7" t="s">
        <v>8</v>
      </c>
      <c r="H7" s="7" t="s">
        <v>5</v>
      </c>
      <c r="I7" s="7" t="s">
        <v>11</v>
      </c>
      <c r="J7" s="7" t="s">
        <v>5</v>
      </c>
      <c r="K7" s="7" t="s">
        <v>41</v>
      </c>
    </row>
    <row r="8" spans="1:13" s="2" customFormat="1" ht="15" customHeight="1">
      <c r="A8" s="9">
        <v>1</v>
      </c>
      <c r="B8" s="33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3" s="2" customFormat="1" ht="38.25" customHeight="1" outlineLevel="1">
      <c r="A9" s="13">
        <v>10000</v>
      </c>
      <c r="B9" s="14" t="s">
        <v>59</v>
      </c>
      <c r="C9" s="27" t="s">
        <v>16</v>
      </c>
      <c r="D9" s="20">
        <v>32010.400000000001</v>
      </c>
      <c r="E9" s="20">
        <v>28781.3</v>
      </c>
      <c r="F9" s="20">
        <v>36172.300000000003</v>
      </c>
      <c r="G9" s="20">
        <f>SUM(F9/E9*100)</f>
        <v>125.67986852574415</v>
      </c>
      <c r="H9" s="20">
        <v>35372.300000000003</v>
      </c>
      <c r="I9" s="20">
        <f>SUM(H9/F9)*100</f>
        <v>97.788362918586884</v>
      </c>
      <c r="J9" s="20">
        <v>35872.300000000003</v>
      </c>
      <c r="K9" s="21">
        <f>SUM(J9/H9*100)</f>
        <v>101.41353545005556</v>
      </c>
    </row>
    <row r="10" spans="1:13" s="2" customFormat="1" ht="39" customHeight="1" outlineLevel="1">
      <c r="A10" s="16">
        <v>10100</v>
      </c>
      <c r="B10" s="17" t="s">
        <v>42</v>
      </c>
      <c r="C10" s="27" t="s">
        <v>17</v>
      </c>
      <c r="D10" s="22">
        <v>4041.5</v>
      </c>
      <c r="E10" s="22">
        <v>3199.1</v>
      </c>
      <c r="F10" s="22">
        <v>3951</v>
      </c>
      <c r="G10" s="20">
        <f t="shared" ref="G10:G32" si="0">SUM(F10/E10*100)</f>
        <v>123.50348535525617</v>
      </c>
      <c r="H10" s="22">
        <v>3951</v>
      </c>
      <c r="I10" s="22">
        <f t="shared" ref="I10:K10" si="1">SUM(I11)</f>
        <v>91.919901633585098</v>
      </c>
      <c r="J10" s="22">
        <v>3951</v>
      </c>
      <c r="K10" s="22">
        <f t="shared" si="1"/>
        <v>100</v>
      </c>
    </row>
    <row r="11" spans="1:13" s="4" customFormat="1" ht="48.75" customHeight="1" outlineLevel="1">
      <c r="A11" s="15">
        <v>10102</v>
      </c>
      <c r="B11" s="29" t="s">
        <v>43</v>
      </c>
      <c r="C11" s="27" t="s">
        <v>18</v>
      </c>
      <c r="D11" s="20">
        <v>6429.2</v>
      </c>
      <c r="E11" s="20">
        <v>2177.4</v>
      </c>
      <c r="F11" s="20">
        <v>5123.7</v>
      </c>
      <c r="G11" s="20">
        <f t="shared" si="0"/>
        <v>235.31275833562964</v>
      </c>
      <c r="H11" s="20">
        <v>4709.7</v>
      </c>
      <c r="I11" s="20">
        <f t="shared" ref="I11:K33" si="2">SUM(H11/F11)*100</f>
        <v>91.919901633585098</v>
      </c>
      <c r="J11" s="20">
        <v>4709.7</v>
      </c>
      <c r="K11" s="21">
        <f t="shared" ref="K11:K33" si="3">SUM(J11/H11*100)</f>
        <v>100</v>
      </c>
    </row>
    <row r="12" spans="1:13" ht="43.5" customHeight="1" outlineLevel="1">
      <c r="A12" s="45">
        <v>10300</v>
      </c>
      <c r="B12" s="29" t="s">
        <v>44</v>
      </c>
      <c r="C12" s="27" t="s">
        <v>19</v>
      </c>
      <c r="D12" s="23">
        <v>200</v>
      </c>
      <c r="E12" s="23">
        <v>200</v>
      </c>
      <c r="F12" s="23">
        <v>400</v>
      </c>
      <c r="G12" s="20">
        <f t="shared" si="0"/>
        <v>200</v>
      </c>
      <c r="H12" s="23">
        <v>200</v>
      </c>
      <c r="I12" s="20">
        <f t="shared" si="2"/>
        <v>50</v>
      </c>
      <c r="J12" s="23">
        <v>200</v>
      </c>
      <c r="K12" s="21">
        <f t="shared" si="3"/>
        <v>100</v>
      </c>
    </row>
    <row r="13" spans="1:13" ht="32.25" customHeight="1" outlineLevel="1">
      <c r="A13" s="5">
        <v>10302</v>
      </c>
      <c r="B13" s="29" t="s">
        <v>62</v>
      </c>
      <c r="C13" s="27" t="s">
        <v>20</v>
      </c>
      <c r="D13" s="23">
        <v>65430</v>
      </c>
      <c r="E13" s="23">
        <v>62122.400000000001</v>
      </c>
      <c r="F13" s="23">
        <v>35967.300000000003</v>
      </c>
      <c r="G13" s="20">
        <f t="shared" si="0"/>
        <v>57.897473375143271</v>
      </c>
      <c r="H13" s="23">
        <v>35967.300000000003</v>
      </c>
      <c r="I13" s="20">
        <f t="shared" si="2"/>
        <v>100</v>
      </c>
      <c r="J13" s="23">
        <v>35967.300000000003</v>
      </c>
      <c r="K13" s="21">
        <f t="shared" si="3"/>
        <v>100</v>
      </c>
    </row>
    <row r="14" spans="1:13" ht="31.5" outlineLevel="1">
      <c r="A14" s="45">
        <v>10500</v>
      </c>
      <c r="B14" s="29" t="s">
        <v>45</v>
      </c>
      <c r="C14" s="27" t="s">
        <v>21</v>
      </c>
      <c r="D14" s="23">
        <v>354794.7</v>
      </c>
      <c r="E14" s="23">
        <v>314492.59999999998</v>
      </c>
      <c r="F14" s="23">
        <v>415648</v>
      </c>
      <c r="G14" s="20">
        <f t="shared" si="0"/>
        <v>132.16463598825538</v>
      </c>
      <c r="H14" s="23">
        <v>407893.7</v>
      </c>
      <c r="I14" s="20">
        <f t="shared" si="2"/>
        <v>98.134406998229267</v>
      </c>
      <c r="J14" s="23">
        <v>408814.4</v>
      </c>
      <c r="K14" s="21">
        <f t="shared" si="3"/>
        <v>100.22572057376713</v>
      </c>
    </row>
    <row r="15" spans="1:13" ht="31.5" outlineLevel="1">
      <c r="A15" s="5">
        <v>10501</v>
      </c>
      <c r="B15" s="29" t="s">
        <v>47</v>
      </c>
      <c r="C15" s="27" t="s">
        <v>22</v>
      </c>
      <c r="D15" s="24">
        <v>351.7</v>
      </c>
      <c r="E15" s="24">
        <v>317.60000000000002</v>
      </c>
      <c r="F15" s="24">
        <v>400</v>
      </c>
      <c r="G15" s="20">
        <f t="shared" si="0"/>
        <v>125.94458438287153</v>
      </c>
      <c r="H15" s="24">
        <v>400</v>
      </c>
      <c r="I15" s="20">
        <f t="shared" si="2"/>
        <v>100</v>
      </c>
      <c r="J15" s="24">
        <v>400</v>
      </c>
      <c r="K15" s="21">
        <f t="shared" si="3"/>
        <v>100</v>
      </c>
    </row>
    <row r="16" spans="1:13" ht="45" customHeight="1" outlineLevel="1">
      <c r="A16" s="5">
        <v>10502</v>
      </c>
      <c r="B16" s="29" t="s">
        <v>46</v>
      </c>
      <c r="C16" s="27" t="s">
        <v>23</v>
      </c>
      <c r="D16" s="28">
        <v>15709.8</v>
      </c>
      <c r="E16" s="28">
        <v>13051.9</v>
      </c>
      <c r="F16" s="28">
        <v>17769.099999999999</v>
      </c>
      <c r="G16" s="20">
        <f t="shared" si="0"/>
        <v>136.14186440288387</v>
      </c>
      <c r="H16" s="28">
        <v>16769.099999999999</v>
      </c>
      <c r="I16" s="20">
        <f t="shared" si="2"/>
        <v>94.372252955974133</v>
      </c>
      <c r="J16" s="28">
        <v>16769.099999999999</v>
      </c>
      <c r="K16" s="21">
        <f t="shared" si="3"/>
        <v>100</v>
      </c>
    </row>
    <row r="17" spans="1:11" ht="45.75" customHeight="1" outlineLevel="1">
      <c r="A17" s="5">
        <v>10503</v>
      </c>
      <c r="B17" s="29" t="s">
        <v>48</v>
      </c>
      <c r="C17" s="27" t="s">
        <v>24</v>
      </c>
      <c r="D17" s="24">
        <v>170100.6</v>
      </c>
      <c r="E17" s="24">
        <v>262652.3</v>
      </c>
      <c r="F17" s="24">
        <v>171394.5</v>
      </c>
      <c r="G17" s="20">
        <f t="shared" si="0"/>
        <v>65.255282363794265</v>
      </c>
      <c r="H17" s="24">
        <v>166490</v>
      </c>
      <c r="I17" s="20">
        <f t="shared" si="2"/>
        <v>97.138472938163119</v>
      </c>
      <c r="J17" s="24">
        <v>166490</v>
      </c>
      <c r="K17" s="21">
        <f t="shared" si="3"/>
        <v>100</v>
      </c>
    </row>
    <row r="18" spans="1:11" ht="41.25" customHeight="1" outlineLevel="1">
      <c r="A18" s="5">
        <v>10504</v>
      </c>
      <c r="B18" s="29" t="s">
        <v>49</v>
      </c>
      <c r="C18" s="27" t="s">
        <v>25</v>
      </c>
      <c r="D18" s="24">
        <v>57192.3</v>
      </c>
      <c r="E18" s="24">
        <v>44758.5</v>
      </c>
      <c r="F18" s="24">
        <v>60283.4</v>
      </c>
      <c r="G18" s="20">
        <f t="shared" si="0"/>
        <v>134.68592557838178</v>
      </c>
      <c r="H18" s="24">
        <v>50757</v>
      </c>
      <c r="I18" s="20">
        <f t="shared" si="2"/>
        <v>84.197308048318448</v>
      </c>
      <c r="J18" s="24">
        <v>51457</v>
      </c>
      <c r="K18" s="21">
        <f t="shared" si="3"/>
        <v>101.37912012136256</v>
      </c>
    </row>
    <row r="19" spans="1:11" ht="39" customHeight="1" outlineLevel="1">
      <c r="A19" s="45">
        <v>10600</v>
      </c>
      <c r="B19" s="29" t="s">
        <v>61</v>
      </c>
      <c r="C19" s="27" t="s">
        <v>26</v>
      </c>
      <c r="D19" s="24">
        <v>661012.80000000005</v>
      </c>
      <c r="E19" s="24">
        <v>307977.5</v>
      </c>
      <c r="F19" s="24">
        <v>138837.29999999999</v>
      </c>
      <c r="G19" s="20">
        <f t="shared" si="0"/>
        <v>45.08033866110349</v>
      </c>
      <c r="H19" s="24">
        <v>182912.6</v>
      </c>
      <c r="I19" s="20">
        <f t="shared" si="2"/>
        <v>131.7460077371139</v>
      </c>
      <c r="J19" s="24">
        <v>168191.5</v>
      </c>
      <c r="K19" s="21">
        <f t="shared" si="3"/>
        <v>91.951839293739184</v>
      </c>
    </row>
    <row r="20" spans="1:11" ht="42" customHeight="1" outlineLevel="1">
      <c r="A20" s="5">
        <v>10601</v>
      </c>
      <c r="B20" s="29" t="s">
        <v>50</v>
      </c>
      <c r="C20" s="27" t="s">
        <v>27</v>
      </c>
      <c r="D20" s="24">
        <v>27388.1</v>
      </c>
      <c r="E20" s="24">
        <v>25056.9</v>
      </c>
      <c r="F20" s="24">
        <v>33896.400000000001</v>
      </c>
      <c r="G20" s="20">
        <f t="shared" si="0"/>
        <v>135.27770793673599</v>
      </c>
      <c r="H20" s="24">
        <v>31896.400000000001</v>
      </c>
      <c r="I20" s="20">
        <f t="shared" si="2"/>
        <v>94.099668401364156</v>
      </c>
      <c r="J20" s="24">
        <v>31896.400000000001</v>
      </c>
      <c r="K20" s="21">
        <f t="shared" si="3"/>
        <v>100</v>
      </c>
    </row>
    <row r="21" spans="1:11" ht="31.5" outlineLevel="1">
      <c r="A21" s="5">
        <v>10606</v>
      </c>
      <c r="B21" s="29" t="s">
        <v>51</v>
      </c>
      <c r="C21" s="27" t="s">
        <v>28</v>
      </c>
      <c r="D21" s="24">
        <v>499470.6</v>
      </c>
      <c r="E21" s="24">
        <v>226199.3</v>
      </c>
      <c r="F21" s="24">
        <v>153167.79999999999</v>
      </c>
      <c r="G21" s="20">
        <f t="shared" si="0"/>
        <v>67.713648981230264</v>
      </c>
      <c r="H21" s="24">
        <v>149491.9</v>
      </c>
      <c r="I21" s="20">
        <f t="shared" si="2"/>
        <v>97.600083046175499</v>
      </c>
      <c r="J21" s="24">
        <v>51620.6</v>
      </c>
      <c r="K21" s="21">
        <f t="shared" si="3"/>
        <v>34.530700325569477</v>
      </c>
    </row>
    <row r="22" spans="1:11" ht="47.25" outlineLevel="1">
      <c r="A22" s="45">
        <v>10800</v>
      </c>
      <c r="B22" s="29" t="s">
        <v>52</v>
      </c>
      <c r="C22" s="27" t="s">
        <v>29</v>
      </c>
      <c r="D22" s="24">
        <v>178001.7</v>
      </c>
      <c r="E22" s="24">
        <v>60175.44</v>
      </c>
      <c r="F22" s="24">
        <v>65444.2</v>
      </c>
      <c r="G22" s="20">
        <f t="shared" si="0"/>
        <v>108.75566510190868</v>
      </c>
      <c r="H22" s="24">
        <v>55722.400000000001</v>
      </c>
      <c r="I22" s="20">
        <f t="shared" si="2"/>
        <v>85.144902069243727</v>
      </c>
      <c r="J22" s="24">
        <v>55856.800000000003</v>
      </c>
      <c r="K22" s="21">
        <f t="shared" si="3"/>
        <v>100.2411956412502</v>
      </c>
    </row>
    <row r="23" spans="1:11" ht="54.75" customHeight="1" outlineLevel="1">
      <c r="A23" s="45">
        <v>10900</v>
      </c>
      <c r="B23" s="29" t="s">
        <v>54</v>
      </c>
      <c r="C23" s="27" t="s">
        <v>30</v>
      </c>
      <c r="D23" s="24">
        <v>700</v>
      </c>
      <c r="E23" s="24">
        <v>0</v>
      </c>
      <c r="F23" s="24">
        <v>16192.2</v>
      </c>
      <c r="G23" s="20" t="e">
        <f t="shared" si="0"/>
        <v>#DIV/0!</v>
      </c>
      <c r="H23" s="24">
        <v>8692</v>
      </c>
      <c r="I23" s="20">
        <f t="shared" si="2"/>
        <v>53.680166993984756</v>
      </c>
      <c r="J23" s="24">
        <v>0</v>
      </c>
      <c r="K23" s="21">
        <f t="shared" si="3"/>
        <v>0</v>
      </c>
    </row>
    <row r="24" spans="1:11" ht="54" customHeight="1" outlineLevel="1">
      <c r="A24" s="45">
        <v>11100</v>
      </c>
      <c r="B24" s="29" t="s">
        <v>53</v>
      </c>
      <c r="C24" s="27" t="s">
        <v>31</v>
      </c>
      <c r="D24" s="24">
        <v>2228.5</v>
      </c>
      <c r="E24" s="24">
        <v>2162.4</v>
      </c>
      <c r="F24" s="24">
        <v>687.5</v>
      </c>
      <c r="G24" s="20">
        <f t="shared" si="0"/>
        <v>31.793377728449869</v>
      </c>
      <c r="H24" s="24">
        <v>500</v>
      </c>
      <c r="I24" s="20">
        <f t="shared" si="2"/>
        <v>72.727272727272734</v>
      </c>
      <c r="J24" s="24">
        <v>500</v>
      </c>
      <c r="K24" s="21">
        <f t="shared" si="3"/>
        <v>100</v>
      </c>
    </row>
    <row r="25" spans="1:11" ht="73.5" customHeight="1" outlineLevel="1">
      <c r="A25" s="5">
        <v>11101</v>
      </c>
      <c r="B25" s="29" t="s">
        <v>55</v>
      </c>
      <c r="C25" s="27" t="s">
        <v>32</v>
      </c>
      <c r="D25" s="24">
        <v>749.2</v>
      </c>
      <c r="E25" s="24">
        <v>2176.9</v>
      </c>
      <c r="F25" s="24">
        <v>567.20000000000005</v>
      </c>
      <c r="G25" s="20">
        <f t="shared" si="0"/>
        <v>26.055399880564106</v>
      </c>
      <c r="H25" s="24">
        <v>567.20000000000005</v>
      </c>
      <c r="I25" s="20">
        <f t="shared" si="2"/>
        <v>100</v>
      </c>
      <c r="J25" s="24">
        <v>567.20000000000005</v>
      </c>
      <c r="K25" s="20">
        <f t="shared" si="2"/>
        <v>100</v>
      </c>
    </row>
    <row r="26" spans="1:11" ht="66" customHeight="1" outlineLevel="1">
      <c r="A26" s="5">
        <v>11103</v>
      </c>
      <c r="B26" s="29" t="s">
        <v>63</v>
      </c>
      <c r="C26" s="27" t="s">
        <v>33</v>
      </c>
      <c r="D26" s="24">
        <v>582</v>
      </c>
      <c r="E26" s="24">
        <v>170</v>
      </c>
      <c r="F26" s="24">
        <v>350</v>
      </c>
      <c r="G26" s="20">
        <f t="shared" si="0"/>
        <v>205.88235294117646</v>
      </c>
      <c r="H26" s="24">
        <v>150</v>
      </c>
      <c r="I26" s="20">
        <f t="shared" si="2"/>
        <v>42.857142857142854</v>
      </c>
      <c r="J26" s="24">
        <v>150</v>
      </c>
      <c r="K26" s="20">
        <f t="shared" si="2"/>
        <v>100</v>
      </c>
    </row>
    <row r="27" spans="1:11" ht="47.25" customHeight="1" outlineLevel="1">
      <c r="A27" s="5">
        <v>11107</v>
      </c>
      <c r="B27" s="29" t="s">
        <v>60</v>
      </c>
      <c r="C27" s="27" t="s">
        <v>34</v>
      </c>
      <c r="D27" s="24">
        <v>1991147.9</v>
      </c>
      <c r="E27" s="24">
        <v>1721961.5</v>
      </c>
      <c r="F27" s="24">
        <v>2292318.2000000002</v>
      </c>
      <c r="G27" s="20">
        <f t="shared" si="0"/>
        <v>133.12250012558354</v>
      </c>
      <c r="H27" s="24">
        <v>2240913.9</v>
      </c>
      <c r="I27" s="20">
        <f t="shared" si="2"/>
        <v>97.757540816104836</v>
      </c>
      <c r="J27" s="24">
        <v>2245109</v>
      </c>
      <c r="K27" s="20">
        <f t="shared" si="2"/>
        <v>100.18720487208365</v>
      </c>
    </row>
    <row r="28" spans="1:11" ht="60" customHeight="1" outlineLevel="1">
      <c r="A28" s="5">
        <v>11109</v>
      </c>
      <c r="B28" s="29" t="s">
        <v>56</v>
      </c>
      <c r="C28" s="27" t="s">
        <v>35</v>
      </c>
      <c r="D28" s="24">
        <v>999.8</v>
      </c>
      <c r="E28" s="24">
        <v>1000</v>
      </c>
      <c r="F28" s="24">
        <v>1151.0999999999999</v>
      </c>
      <c r="G28" s="20">
        <f t="shared" si="0"/>
        <v>115.11</v>
      </c>
      <c r="H28" s="24">
        <v>1151.0999999999999</v>
      </c>
      <c r="I28" s="20">
        <f t="shared" si="2"/>
        <v>100</v>
      </c>
      <c r="J28" s="24">
        <v>1151.0999999999999</v>
      </c>
      <c r="K28" s="20">
        <f t="shared" si="2"/>
        <v>100</v>
      </c>
    </row>
    <row r="29" spans="1:11" ht="39" customHeight="1" outlineLevel="1">
      <c r="A29" s="45">
        <v>11200</v>
      </c>
      <c r="B29" s="29" t="s">
        <v>57</v>
      </c>
      <c r="C29" s="27" t="s">
        <v>36</v>
      </c>
      <c r="D29" s="24">
        <v>414729.4</v>
      </c>
      <c r="E29" s="24">
        <v>360730.6</v>
      </c>
      <c r="F29" s="24">
        <v>486009.5</v>
      </c>
      <c r="G29" s="20">
        <f t="shared" si="0"/>
        <v>134.72921343517851</v>
      </c>
      <c r="H29" s="24">
        <v>470545.7</v>
      </c>
      <c r="I29" s="20">
        <f t="shared" si="2"/>
        <v>96.818210343624983</v>
      </c>
      <c r="J29" s="24">
        <v>469778.9</v>
      </c>
      <c r="K29" s="20">
        <f t="shared" si="2"/>
        <v>99.837040270477445</v>
      </c>
    </row>
    <row r="30" spans="1:11" ht="39.75" customHeight="1" outlineLevel="1">
      <c r="A30" s="5">
        <v>11201</v>
      </c>
      <c r="B30" s="30" t="s">
        <v>58</v>
      </c>
      <c r="C30" s="31">
        <v>2300000000</v>
      </c>
      <c r="D30" s="24">
        <v>0</v>
      </c>
      <c r="E30" s="24">
        <v>13013.2</v>
      </c>
      <c r="F30" s="24">
        <v>15940</v>
      </c>
      <c r="G30" s="20">
        <f t="shared" si="0"/>
        <v>122.49100912919188</v>
      </c>
      <c r="H30" s="24">
        <v>18177.599999999999</v>
      </c>
      <c r="I30" s="20">
        <f t="shared" si="2"/>
        <v>114.03764115432872</v>
      </c>
      <c r="J30" s="24">
        <v>11465.2</v>
      </c>
      <c r="K30" s="20">
        <f t="shared" si="2"/>
        <v>63.073232990053704</v>
      </c>
    </row>
    <row r="31" spans="1:11" ht="16.5" customHeight="1" outlineLevel="1">
      <c r="A31" s="45">
        <v>11300</v>
      </c>
      <c r="B31" s="30" t="s">
        <v>13</v>
      </c>
      <c r="C31" s="31"/>
      <c r="D31" s="24">
        <f>SUM(D9:D30)</f>
        <v>4483270.2</v>
      </c>
      <c r="E31" s="6">
        <f>SUM(E9:E30)</f>
        <v>3452376.8400000003</v>
      </c>
      <c r="F31" s="6">
        <f>SUM(F9:F30)</f>
        <v>3951670.6999999997</v>
      </c>
      <c r="G31" s="10">
        <f>SUM(F31/E31*100)</f>
        <v>114.46232213746397</v>
      </c>
      <c r="H31" s="6">
        <f>SUM(H9:H30)</f>
        <v>3883230.9000000004</v>
      </c>
      <c r="I31" s="10">
        <f>SUM(H31/F31)*100</f>
        <v>98.268079372099521</v>
      </c>
      <c r="J31" s="6">
        <f>SUM(J9:J30)</f>
        <v>3760917.5</v>
      </c>
      <c r="K31" s="18">
        <f t="shared" si="3"/>
        <v>96.850215628434555</v>
      </c>
    </row>
    <row r="32" spans="1:11" ht="17.25" customHeight="1" outlineLevel="1">
      <c r="A32" s="5">
        <v>11301</v>
      </c>
      <c r="B32" s="29" t="s">
        <v>14</v>
      </c>
      <c r="C32" s="32">
        <v>4000000000</v>
      </c>
      <c r="D32" s="24">
        <v>92669.6</v>
      </c>
      <c r="E32" s="24">
        <v>87900.73</v>
      </c>
      <c r="F32" s="24">
        <v>96171.4</v>
      </c>
      <c r="G32" s="10">
        <f t="shared" si="0"/>
        <v>109.40910274579061</v>
      </c>
      <c r="H32" s="6">
        <v>135847.6</v>
      </c>
      <c r="I32" s="10">
        <f t="shared" si="2"/>
        <v>141.25571635642197</v>
      </c>
      <c r="J32" s="6">
        <v>189224.7</v>
      </c>
      <c r="K32" s="18">
        <f t="shared" si="3"/>
        <v>139.29189768534741</v>
      </c>
    </row>
    <row r="33" spans="1:11" ht="18" customHeight="1" outlineLevel="1">
      <c r="A33" s="5">
        <v>11302</v>
      </c>
      <c r="B33" s="19" t="s">
        <v>15</v>
      </c>
      <c r="C33" s="11"/>
      <c r="D33" s="24">
        <f>D31+D32</f>
        <v>4575939.8</v>
      </c>
      <c r="E33" s="24">
        <f t="shared" ref="E33:F33" si="4">E31+E32</f>
        <v>3540277.5700000003</v>
      </c>
      <c r="F33" s="24">
        <f t="shared" si="4"/>
        <v>4047842.0999999996</v>
      </c>
      <c r="G33" s="10">
        <f>SUM(F33/E33*100)</f>
        <v>114.33685692616467</v>
      </c>
      <c r="H33" s="6">
        <f>H31+H32</f>
        <v>4019078.5000000005</v>
      </c>
      <c r="I33" s="10">
        <f t="shared" si="2"/>
        <v>99.289409040930749</v>
      </c>
      <c r="J33" s="6">
        <f>J31+J32</f>
        <v>3950142.2</v>
      </c>
      <c r="K33" s="18">
        <f t="shared" si="3"/>
        <v>98.284773487255833</v>
      </c>
    </row>
  </sheetData>
  <mergeCells count="7">
    <mergeCell ref="J6:K6"/>
    <mergeCell ref="B4:I4"/>
    <mergeCell ref="A6:A7"/>
    <mergeCell ref="B6:B7"/>
    <mergeCell ref="C6:C7"/>
    <mergeCell ref="F6:G6"/>
    <mergeCell ref="H6:I6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B1" zoomScaleNormal="100" workbookViewId="0">
      <selection activeCell="I11" sqref="I11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22.140625" style="1" customWidth="1"/>
    <col min="5" max="5" width="17.140625" style="1" customWidth="1"/>
    <col min="6" max="6" width="16.28515625" style="1" customWidth="1"/>
    <col min="7" max="7" width="11.5703125" style="1" customWidth="1"/>
    <col min="8" max="8" width="16" style="1" customWidth="1"/>
    <col min="9" max="9" width="12" style="1" customWidth="1"/>
    <col min="10" max="10" width="16" style="1" customWidth="1"/>
    <col min="11" max="11" width="14.42578125" style="1" customWidth="1"/>
    <col min="12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3" ht="3" customHeight="1"/>
    <row r="2" spans="1:13">
      <c r="I2" s="12"/>
      <c r="J2" s="12" t="s">
        <v>37</v>
      </c>
      <c r="K2" s="12"/>
      <c r="L2" s="12"/>
      <c r="M2" s="12"/>
    </row>
    <row r="3" spans="1:13" ht="13.5" customHeight="1">
      <c r="B3" s="35"/>
      <c r="J3" s="1" t="s">
        <v>9</v>
      </c>
    </row>
    <row r="4" spans="1:13" ht="44.25" customHeight="1">
      <c r="B4" s="51" t="s">
        <v>70</v>
      </c>
      <c r="C4" s="51"/>
      <c r="D4" s="51"/>
      <c r="E4" s="51"/>
      <c r="F4" s="51"/>
      <c r="G4" s="51"/>
      <c r="H4" s="51"/>
      <c r="I4" s="51"/>
      <c r="J4" s="51"/>
      <c r="K4" s="51"/>
    </row>
    <row r="5" spans="1:13">
      <c r="B5" s="2"/>
      <c r="C5" s="2"/>
      <c r="G5" s="3"/>
      <c r="H5" s="3"/>
      <c r="I5" s="3"/>
      <c r="J5" s="3"/>
      <c r="K5" s="3" t="s">
        <v>0</v>
      </c>
    </row>
    <row r="6" spans="1:13" ht="15.75">
      <c r="A6" s="52" t="s">
        <v>1</v>
      </c>
      <c r="B6" s="53" t="s">
        <v>2</v>
      </c>
      <c r="C6" s="49" t="s">
        <v>12</v>
      </c>
      <c r="D6" s="47" t="s">
        <v>4</v>
      </c>
      <c r="E6" s="46" t="s">
        <v>6</v>
      </c>
      <c r="F6" s="54" t="s">
        <v>7</v>
      </c>
      <c r="G6" s="54"/>
      <c r="H6" s="48" t="s">
        <v>10</v>
      </c>
      <c r="I6" s="48"/>
      <c r="J6" s="48" t="s">
        <v>40</v>
      </c>
      <c r="K6" s="48"/>
    </row>
    <row r="7" spans="1:13" s="2" customFormat="1" ht="57.75" customHeight="1">
      <c r="A7" s="52"/>
      <c r="B7" s="53"/>
      <c r="C7" s="50"/>
      <c r="D7" s="24" t="s">
        <v>3</v>
      </c>
      <c r="E7" s="55" t="s">
        <v>69</v>
      </c>
      <c r="F7" s="7" t="s">
        <v>5</v>
      </c>
      <c r="G7" s="7" t="s">
        <v>8</v>
      </c>
      <c r="H7" s="7" t="s">
        <v>5</v>
      </c>
      <c r="I7" s="7" t="s">
        <v>11</v>
      </c>
      <c r="J7" s="7" t="s">
        <v>5</v>
      </c>
      <c r="K7" s="7" t="s">
        <v>41</v>
      </c>
    </row>
    <row r="8" spans="1:13" s="2" customFormat="1" ht="15" customHeight="1">
      <c r="A8" s="9">
        <v>1</v>
      </c>
      <c r="B8" s="33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3" s="2" customFormat="1" ht="38.25" customHeight="1" outlineLevel="1">
      <c r="A9" s="13">
        <v>10000</v>
      </c>
      <c r="B9" s="14" t="s">
        <v>59</v>
      </c>
      <c r="C9" s="27" t="s">
        <v>16</v>
      </c>
      <c r="D9" s="20">
        <v>32010.400000000001</v>
      </c>
      <c r="E9" s="20">
        <v>35311.300000000003</v>
      </c>
      <c r="F9" s="20">
        <v>36172.300000000003</v>
      </c>
      <c r="G9" s="20">
        <f>SUM(F9/E9*100)</f>
        <v>102.43831294797982</v>
      </c>
      <c r="H9" s="20">
        <v>35372.300000000003</v>
      </c>
      <c r="I9" s="20">
        <f>SUM(H9/F9)*100</f>
        <v>97.788362918586884</v>
      </c>
      <c r="J9" s="20">
        <v>35872.300000000003</v>
      </c>
      <c r="K9" s="21">
        <f>SUM(J9/H9*100)</f>
        <v>101.41353545005556</v>
      </c>
    </row>
    <row r="10" spans="1:13" s="2" customFormat="1" ht="39" customHeight="1" outlineLevel="1">
      <c r="A10" s="16">
        <v>10100</v>
      </c>
      <c r="B10" s="17" t="s">
        <v>42</v>
      </c>
      <c r="C10" s="27" t="s">
        <v>17</v>
      </c>
      <c r="D10" s="22">
        <v>4041.5</v>
      </c>
      <c r="E10" s="22">
        <v>4346.1000000000004</v>
      </c>
      <c r="F10" s="22">
        <v>3951</v>
      </c>
      <c r="G10" s="20">
        <f t="shared" ref="G10:G32" si="0">SUM(F10/E10*100)</f>
        <v>90.909090909090907</v>
      </c>
      <c r="H10" s="22">
        <v>3951</v>
      </c>
      <c r="I10" s="22">
        <f t="shared" ref="I10:K10" si="1">SUM(I11)</f>
        <v>91.919901633585098</v>
      </c>
      <c r="J10" s="22">
        <v>3951</v>
      </c>
      <c r="K10" s="22">
        <f t="shared" si="1"/>
        <v>100</v>
      </c>
    </row>
    <row r="11" spans="1:13" s="4" customFormat="1" ht="48.75" customHeight="1" outlineLevel="1">
      <c r="A11" s="15">
        <v>10102</v>
      </c>
      <c r="B11" s="29" t="s">
        <v>43</v>
      </c>
      <c r="C11" s="27" t="s">
        <v>18</v>
      </c>
      <c r="D11" s="20">
        <v>6429.2</v>
      </c>
      <c r="E11" s="20">
        <v>1100</v>
      </c>
      <c r="F11" s="20">
        <v>5123.7</v>
      </c>
      <c r="G11" s="20">
        <f t="shared" si="0"/>
        <v>465.79090909090911</v>
      </c>
      <c r="H11" s="20">
        <v>4709.7</v>
      </c>
      <c r="I11" s="20">
        <f t="shared" ref="I11:K33" si="2">SUM(H11/F11)*100</f>
        <v>91.919901633585098</v>
      </c>
      <c r="J11" s="20">
        <v>4709.7</v>
      </c>
      <c r="K11" s="21">
        <f t="shared" ref="K11:K33" si="3">SUM(J11/H11*100)</f>
        <v>100</v>
      </c>
    </row>
    <row r="12" spans="1:13" ht="43.5" customHeight="1" outlineLevel="1">
      <c r="A12" s="46">
        <v>10300</v>
      </c>
      <c r="B12" s="29" t="s">
        <v>44</v>
      </c>
      <c r="C12" s="27" t="s">
        <v>19</v>
      </c>
      <c r="D12" s="23">
        <v>200</v>
      </c>
      <c r="E12" s="23">
        <v>200</v>
      </c>
      <c r="F12" s="23">
        <v>400</v>
      </c>
      <c r="G12" s="20">
        <f t="shared" si="0"/>
        <v>200</v>
      </c>
      <c r="H12" s="23">
        <v>200</v>
      </c>
      <c r="I12" s="20">
        <f t="shared" si="2"/>
        <v>50</v>
      </c>
      <c r="J12" s="23">
        <v>200</v>
      </c>
      <c r="K12" s="21">
        <f t="shared" si="3"/>
        <v>100</v>
      </c>
    </row>
    <row r="13" spans="1:13" ht="32.25" customHeight="1" outlineLevel="1">
      <c r="A13" s="5">
        <v>10302</v>
      </c>
      <c r="B13" s="29" t="s">
        <v>62</v>
      </c>
      <c r="C13" s="27" t="s">
        <v>20</v>
      </c>
      <c r="D13" s="23">
        <v>65430</v>
      </c>
      <c r="E13" s="23">
        <v>77465.5</v>
      </c>
      <c r="F13" s="23">
        <v>35967.300000000003</v>
      </c>
      <c r="G13" s="20">
        <f t="shared" si="0"/>
        <v>46.430088232826229</v>
      </c>
      <c r="H13" s="23">
        <v>35967.300000000003</v>
      </c>
      <c r="I13" s="20">
        <f t="shared" si="2"/>
        <v>100</v>
      </c>
      <c r="J13" s="23">
        <v>35967.300000000003</v>
      </c>
      <c r="K13" s="21">
        <f t="shared" si="3"/>
        <v>100</v>
      </c>
    </row>
    <row r="14" spans="1:13" ht="31.5" outlineLevel="1">
      <c r="A14" s="46">
        <v>10500</v>
      </c>
      <c r="B14" s="29" t="s">
        <v>45</v>
      </c>
      <c r="C14" s="27" t="s">
        <v>21</v>
      </c>
      <c r="D14" s="23">
        <v>354794.7</v>
      </c>
      <c r="E14" s="23">
        <v>368178.9</v>
      </c>
      <c r="F14" s="23">
        <v>415648</v>
      </c>
      <c r="G14" s="20">
        <f t="shared" si="0"/>
        <v>112.89294416382904</v>
      </c>
      <c r="H14" s="23">
        <v>407893.7</v>
      </c>
      <c r="I14" s="20">
        <f t="shared" si="2"/>
        <v>98.134406998229267</v>
      </c>
      <c r="J14" s="23">
        <v>408814.4</v>
      </c>
      <c r="K14" s="21">
        <f t="shared" si="3"/>
        <v>100.22572057376713</v>
      </c>
    </row>
    <row r="15" spans="1:13" ht="31.5" outlineLevel="1">
      <c r="A15" s="5">
        <v>10501</v>
      </c>
      <c r="B15" s="29" t="s">
        <v>47</v>
      </c>
      <c r="C15" s="27" t="s">
        <v>22</v>
      </c>
      <c r="D15" s="24">
        <v>351.7</v>
      </c>
      <c r="E15" s="24">
        <v>500</v>
      </c>
      <c r="F15" s="24">
        <v>400</v>
      </c>
      <c r="G15" s="20">
        <f t="shared" si="0"/>
        <v>80</v>
      </c>
      <c r="H15" s="24">
        <v>400</v>
      </c>
      <c r="I15" s="20">
        <f t="shared" si="2"/>
        <v>100</v>
      </c>
      <c r="J15" s="24">
        <v>400</v>
      </c>
      <c r="K15" s="21">
        <f t="shared" si="3"/>
        <v>100</v>
      </c>
    </row>
    <row r="16" spans="1:13" ht="45" customHeight="1" outlineLevel="1">
      <c r="A16" s="5">
        <v>10502</v>
      </c>
      <c r="B16" s="29" t="s">
        <v>46</v>
      </c>
      <c r="C16" s="27" t="s">
        <v>23</v>
      </c>
      <c r="D16" s="28">
        <v>15709.8</v>
      </c>
      <c r="E16" s="28">
        <v>18842.3</v>
      </c>
      <c r="F16" s="28">
        <v>17769.099999999999</v>
      </c>
      <c r="G16" s="20">
        <f t="shared" si="0"/>
        <v>94.30430467618072</v>
      </c>
      <c r="H16" s="28">
        <v>16769.099999999999</v>
      </c>
      <c r="I16" s="20">
        <f t="shared" si="2"/>
        <v>94.372252955974133</v>
      </c>
      <c r="J16" s="28">
        <v>16769.099999999999</v>
      </c>
      <c r="K16" s="21">
        <f t="shared" si="3"/>
        <v>100</v>
      </c>
    </row>
    <row r="17" spans="1:11" ht="45.75" customHeight="1" outlineLevel="1">
      <c r="A17" s="5">
        <v>10503</v>
      </c>
      <c r="B17" s="29" t="s">
        <v>48</v>
      </c>
      <c r="C17" s="27" t="s">
        <v>24</v>
      </c>
      <c r="D17" s="24">
        <v>170100.6</v>
      </c>
      <c r="E17" s="24">
        <v>330695</v>
      </c>
      <c r="F17" s="24">
        <v>171394.5</v>
      </c>
      <c r="G17" s="20">
        <f t="shared" si="0"/>
        <v>51.828573156533963</v>
      </c>
      <c r="H17" s="24">
        <v>166490</v>
      </c>
      <c r="I17" s="20">
        <f t="shared" si="2"/>
        <v>97.138472938163119</v>
      </c>
      <c r="J17" s="24">
        <v>166490</v>
      </c>
      <c r="K17" s="21">
        <f t="shared" si="3"/>
        <v>100</v>
      </c>
    </row>
    <row r="18" spans="1:11" ht="41.25" customHeight="1" outlineLevel="1">
      <c r="A18" s="5">
        <v>10504</v>
      </c>
      <c r="B18" s="29" t="s">
        <v>49</v>
      </c>
      <c r="C18" s="27" t="s">
        <v>25</v>
      </c>
      <c r="D18" s="24">
        <v>57192.3</v>
      </c>
      <c r="E18" s="24">
        <v>61164.3</v>
      </c>
      <c r="F18" s="24">
        <v>60283.4</v>
      </c>
      <c r="G18" s="20">
        <f t="shared" si="0"/>
        <v>98.55978078715853</v>
      </c>
      <c r="H18" s="24">
        <v>50757</v>
      </c>
      <c r="I18" s="20">
        <f t="shared" si="2"/>
        <v>84.197308048318448</v>
      </c>
      <c r="J18" s="24">
        <v>51457</v>
      </c>
      <c r="K18" s="21">
        <f t="shared" si="3"/>
        <v>101.37912012136256</v>
      </c>
    </row>
    <row r="19" spans="1:11" ht="39" customHeight="1" outlineLevel="1">
      <c r="A19" s="46">
        <v>10600</v>
      </c>
      <c r="B19" s="29" t="s">
        <v>61</v>
      </c>
      <c r="C19" s="27" t="s">
        <v>26</v>
      </c>
      <c r="D19" s="24">
        <v>661012.80000000005</v>
      </c>
      <c r="E19" s="24">
        <v>261373.4</v>
      </c>
      <c r="F19" s="24">
        <v>138837.29999999999</v>
      </c>
      <c r="G19" s="20">
        <f t="shared" si="0"/>
        <v>53.118373943178611</v>
      </c>
      <c r="H19" s="24">
        <v>182912.6</v>
      </c>
      <c r="I19" s="20">
        <f t="shared" si="2"/>
        <v>131.7460077371139</v>
      </c>
      <c r="J19" s="24">
        <v>168191.5</v>
      </c>
      <c r="K19" s="21">
        <f t="shared" si="3"/>
        <v>91.951839293739184</v>
      </c>
    </row>
    <row r="20" spans="1:11" ht="42" customHeight="1" outlineLevel="1">
      <c r="A20" s="5">
        <v>10601</v>
      </c>
      <c r="B20" s="29" t="s">
        <v>50</v>
      </c>
      <c r="C20" s="27" t="s">
        <v>27</v>
      </c>
      <c r="D20" s="24">
        <v>27388.1</v>
      </c>
      <c r="E20" s="24">
        <v>29939</v>
      </c>
      <c r="F20" s="24">
        <v>33896.400000000001</v>
      </c>
      <c r="G20" s="20">
        <f t="shared" si="0"/>
        <v>113.21821036106752</v>
      </c>
      <c r="H20" s="24">
        <v>31896.400000000001</v>
      </c>
      <c r="I20" s="20">
        <f t="shared" si="2"/>
        <v>94.099668401364156</v>
      </c>
      <c r="J20" s="24">
        <v>31896.400000000001</v>
      </c>
      <c r="K20" s="21">
        <f t="shared" si="3"/>
        <v>100</v>
      </c>
    </row>
    <row r="21" spans="1:11" ht="31.5" outlineLevel="1">
      <c r="A21" s="5">
        <v>10606</v>
      </c>
      <c r="B21" s="29" t="s">
        <v>51</v>
      </c>
      <c r="C21" s="27" t="s">
        <v>28</v>
      </c>
      <c r="D21" s="24">
        <v>499470.6</v>
      </c>
      <c r="E21" s="24">
        <v>211393.1</v>
      </c>
      <c r="F21" s="24">
        <v>153167.79999999999</v>
      </c>
      <c r="G21" s="20">
        <f t="shared" si="0"/>
        <v>72.456385757151011</v>
      </c>
      <c r="H21" s="24">
        <v>149491.9</v>
      </c>
      <c r="I21" s="20">
        <f t="shared" si="2"/>
        <v>97.600083046175499</v>
      </c>
      <c r="J21" s="24">
        <v>51620.6</v>
      </c>
      <c r="K21" s="21">
        <f t="shared" si="3"/>
        <v>34.530700325569477</v>
      </c>
    </row>
    <row r="22" spans="1:11" ht="47.25" outlineLevel="1">
      <c r="A22" s="46">
        <v>10800</v>
      </c>
      <c r="B22" s="29" t="s">
        <v>52</v>
      </c>
      <c r="C22" s="27" t="s">
        <v>29</v>
      </c>
      <c r="D22" s="24">
        <v>178001.7</v>
      </c>
      <c r="E22" s="24">
        <v>85514.8</v>
      </c>
      <c r="F22" s="24">
        <v>65444.2</v>
      </c>
      <c r="G22" s="20">
        <f t="shared" si="0"/>
        <v>76.529676734319665</v>
      </c>
      <c r="H22" s="24">
        <v>55722.400000000001</v>
      </c>
      <c r="I22" s="20">
        <f t="shared" si="2"/>
        <v>85.144902069243727</v>
      </c>
      <c r="J22" s="24">
        <v>55856.800000000003</v>
      </c>
      <c r="K22" s="21">
        <f t="shared" si="3"/>
        <v>100.2411956412502</v>
      </c>
    </row>
    <row r="23" spans="1:11" ht="54.75" customHeight="1" outlineLevel="1">
      <c r="A23" s="46">
        <v>10900</v>
      </c>
      <c r="B23" s="29" t="s">
        <v>54</v>
      </c>
      <c r="C23" s="27" t="s">
        <v>30</v>
      </c>
      <c r="D23" s="24">
        <v>700</v>
      </c>
      <c r="E23" s="24">
        <v>11965.1</v>
      </c>
      <c r="F23" s="24">
        <v>16192.2</v>
      </c>
      <c r="G23" s="20">
        <f t="shared" si="0"/>
        <v>135.32858062197559</v>
      </c>
      <c r="H23" s="24">
        <v>8692</v>
      </c>
      <c r="I23" s="20">
        <f t="shared" si="2"/>
        <v>53.680166993984756</v>
      </c>
      <c r="J23" s="24">
        <v>0</v>
      </c>
      <c r="K23" s="21">
        <f t="shared" si="3"/>
        <v>0</v>
      </c>
    </row>
    <row r="24" spans="1:11" ht="54" customHeight="1" outlineLevel="1">
      <c r="A24" s="46">
        <v>11100</v>
      </c>
      <c r="B24" s="29" t="s">
        <v>53</v>
      </c>
      <c r="C24" s="27" t="s">
        <v>31</v>
      </c>
      <c r="D24" s="24">
        <v>2228.5</v>
      </c>
      <c r="E24" s="24">
        <v>2500</v>
      </c>
      <c r="F24" s="24">
        <v>687.5</v>
      </c>
      <c r="G24" s="20">
        <f t="shared" si="0"/>
        <v>27.500000000000004</v>
      </c>
      <c r="H24" s="24">
        <v>500</v>
      </c>
      <c r="I24" s="20">
        <f t="shared" si="2"/>
        <v>72.727272727272734</v>
      </c>
      <c r="J24" s="24">
        <v>500</v>
      </c>
      <c r="K24" s="21">
        <f t="shared" si="3"/>
        <v>100</v>
      </c>
    </row>
    <row r="25" spans="1:11" ht="73.5" customHeight="1" outlineLevel="1">
      <c r="A25" s="5">
        <v>11101</v>
      </c>
      <c r="B25" s="29" t="s">
        <v>55</v>
      </c>
      <c r="C25" s="27" t="s">
        <v>32</v>
      </c>
      <c r="D25" s="24">
        <v>749.2</v>
      </c>
      <c r="E25" s="24">
        <v>1467.1</v>
      </c>
      <c r="F25" s="24">
        <v>567.20000000000005</v>
      </c>
      <c r="G25" s="20">
        <f t="shared" si="0"/>
        <v>38.661304614545713</v>
      </c>
      <c r="H25" s="24">
        <v>567.20000000000005</v>
      </c>
      <c r="I25" s="20">
        <f t="shared" si="2"/>
        <v>100</v>
      </c>
      <c r="J25" s="24">
        <v>567.20000000000005</v>
      </c>
      <c r="K25" s="20">
        <f t="shared" si="2"/>
        <v>100</v>
      </c>
    </row>
    <row r="26" spans="1:11" ht="66" customHeight="1" outlineLevel="1">
      <c r="A26" s="5">
        <v>11103</v>
      </c>
      <c r="B26" s="29" t="s">
        <v>63</v>
      </c>
      <c r="C26" s="27" t="s">
        <v>33</v>
      </c>
      <c r="D26" s="24">
        <v>582</v>
      </c>
      <c r="E26" s="24">
        <v>813.4</v>
      </c>
      <c r="F26" s="24">
        <v>350</v>
      </c>
      <c r="G26" s="20">
        <f t="shared" si="0"/>
        <v>43.029259896729776</v>
      </c>
      <c r="H26" s="24">
        <v>150</v>
      </c>
      <c r="I26" s="20">
        <f t="shared" si="2"/>
        <v>42.857142857142854</v>
      </c>
      <c r="J26" s="24">
        <v>150</v>
      </c>
      <c r="K26" s="20">
        <f t="shared" si="2"/>
        <v>100</v>
      </c>
    </row>
    <row r="27" spans="1:11" ht="47.25" customHeight="1" outlineLevel="1">
      <c r="A27" s="5">
        <v>11107</v>
      </c>
      <c r="B27" s="29" t="s">
        <v>60</v>
      </c>
      <c r="C27" s="27" t="s">
        <v>34</v>
      </c>
      <c r="D27" s="24">
        <v>1991147.9</v>
      </c>
      <c r="E27" s="24">
        <v>2045367.5</v>
      </c>
      <c r="F27" s="24">
        <v>2292318.2000000002</v>
      </c>
      <c r="G27" s="20">
        <f t="shared" si="0"/>
        <v>112.07365913460541</v>
      </c>
      <c r="H27" s="24">
        <v>2240913.9</v>
      </c>
      <c r="I27" s="20">
        <f t="shared" si="2"/>
        <v>97.757540816104836</v>
      </c>
      <c r="J27" s="24">
        <v>2245109</v>
      </c>
      <c r="K27" s="20">
        <f t="shared" si="2"/>
        <v>100.18720487208365</v>
      </c>
    </row>
    <row r="28" spans="1:11" ht="60" customHeight="1" outlineLevel="1">
      <c r="A28" s="5">
        <v>11109</v>
      </c>
      <c r="B28" s="29" t="s">
        <v>56</v>
      </c>
      <c r="C28" s="27" t="s">
        <v>35</v>
      </c>
      <c r="D28" s="24">
        <v>999.8</v>
      </c>
      <c r="E28" s="24">
        <v>1151.0999999999999</v>
      </c>
      <c r="F28" s="24">
        <v>1151.0999999999999</v>
      </c>
      <c r="G28" s="20">
        <f t="shared" si="0"/>
        <v>100</v>
      </c>
      <c r="H28" s="24">
        <v>1151.0999999999999</v>
      </c>
      <c r="I28" s="20">
        <f t="shared" si="2"/>
        <v>100</v>
      </c>
      <c r="J28" s="24">
        <v>1151.0999999999999</v>
      </c>
      <c r="K28" s="20">
        <f t="shared" si="2"/>
        <v>100</v>
      </c>
    </row>
    <row r="29" spans="1:11" ht="39" customHeight="1" outlineLevel="1">
      <c r="A29" s="46">
        <v>11200</v>
      </c>
      <c r="B29" s="29" t="s">
        <v>57</v>
      </c>
      <c r="C29" s="27" t="s">
        <v>36</v>
      </c>
      <c r="D29" s="24">
        <v>414729.4</v>
      </c>
      <c r="E29" s="24">
        <v>453062.6</v>
      </c>
      <c r="F29" s="24">
        <v>486009.5</v>
      </c>
      <c r="G29" s="20">
        <f t="shared" si="0"/>
        <v>107.27204143533366</v>
      </c>
      <c r="H29" s="24">
        <v>470545.7</v>
      </c>
      <c r="I29" s="20">
        <f t="shared" si="2"/>
        <v>96.818210343624983</v>
      </c>
      <c r="J29" s="24">
        <v>469778.9</v>
      </c>
      <c r="K29" s="20">
        <f t="shared" si="2"/>
        <v>99.837040270477445</v>
      </c>
    </row>
    <row r="30" spans="1:11" ht="39.75" customHeight="1" outlineLevel="1">
      <c r="A30" s="5">
        <v>11201</v>
      </c>
      <c r="B30" s="30" t="s">
        <v>58</v>
      </c>
      <c r="C30" s="31">
        <v>2300000000</v>
      </c>
      <c r="D30" s="24">
        <v>0</v>
      </c>
      <c r="E30" s="24">
        <v>28278</v>
      </c>
      <c r="F30" s="24">
        <v>15940</v>
      </c>
      <c r="G30" s="20">
        <f t="shared" si="0"/>
        <v>56.368908692269606</v>
      </c>
      <c r="H30" s="24">
        <v>18177.599999999999</v>
      </c>
      <c r="I30" s="20">
        <f t="shared" si="2"/>
        <v>114.03764115432872</v>
      </c>
      <c r="J30" s="24">
        <v>11465.2</v>
      </c>
      <c r="K30" s="20">
        <f t="shared" si="2"/>
        <v>63.073232990053704</v>
      </c>
    </row>
    <row r="31" spans="1:11" ht="16.5" customHeight="1" outlineLevel="1">
      <c r="A31" s="46">
        <v>11300</v>
      </c>
      <c r="B31" s="30" t="s">
        <v>13</v>
      </c>
      <c r="C31" s="31"/>
      <c r="D31" s="24">
        <f>SUM(D9:D30)</f>
        <v>4483270.2</v>
      </c>
      <c r="E31" s="6">
        <f>SUM(E9:E30)</f>
        <v>4030628.5000000005</v>
      </c>
      <c r="F31" s="6">
        <f>SUM(F9:F30)</f>
        <v>3951670.6999999997</v>
      </c>
      <c r="G31" s="10">
        <f>SUM(F31/E31*100)</f>
        <v>98.041054887593816</v>
      </c>
      <c r="H31" s="6">
        <f>SUM(H9:H30)</f>
        <v>3883230.9000000004</v>
      </c>
      <c r="I31" s="10">
        <f>SUM(H31/F31)*100</f>
        <v>98.268079372099521</v>
      </c>
      <c r="J31" s="6">
        <f>SUM(J9:J30)</f>
        <v>3760917.5</v>
      </c>
      <c r="K31" s="18">
        <f t="shared" si="3"/>
        <v>96.850215628434555</v>
      </c>
    </row>
    <row r="32" spans="1:11" ht="17.25" customHeight="1" outlineLevel="1">
      <c r="A32" s="5">
        <v>11301</v>
      </c>
      <c r="B32" s="29" t="s">
        <v>14</v>
      </c>
      <c r="C32" s="32">
        <v>4000000000</v>
      </c>
      <c r="D32" s="24">
        <v>92669.6</v>
      </c>
      <c r="E32" s="24">
        <v>88047.4</v>
      </c>
      <c r="F32" s="24">
        <v>96171.4</v>
      </c>
      <c r="G32" s="10">
        <f t="shared" si="0"/>
        <v>109.22684826582045</v>
      </c>
      <c r="H32" s="6">
        <v>135847.6</v>
      </c>
      <c r="I32" s="10">
        <f t="shared" si="2"/>
        <v>141.25571635642197</v>
      </c>
      <c r="J32" s="6">
        <v>189224.7</v>
      </c>
      <c r="K32" s="18">
        <f t="shared" si="3"/>
        <v>139.29189768534741</v>
      </c>
    </row>
    <row r="33" spans="1:11" ht="18" customHeight="1" outlineLevel="1">
      <c r="A33" s="5">
        <v>11302</v>
      </c>
      <c r="B33" s="19" t="s">
        <v>15</v>
      </c>
      <c r="C33" s="11"/>
      <c r="D33" s="24">
        <f>D31+D32</f>
        <v>4575939.8</v>
      </c>
      <c r="E33" s="24">
        <f t="shared" ref="E33:F33" si="4">E31+E32</f>
        <v>4118675.9000000004</v>
      </c>
      <c r="F33" s="24">
        <f t="shared" si="4"/>
        <v>4047842.0999999996</v>
      </c>
      <c r="G33" s="10">
        <f>SUM(F33/E33*100)</f>
        <v>98.280180288038665</v>
      </c>
      <c r="H33" s="6">
        <f>H31+H32</f>
        <v>4019078.5000000005</v>
      </c>
      <c r="I33" s="10">
        <f t="shared" si="2"/>
        <v>99.289409040930749</v>
      </c>
      <c r="J33" s="6">
        <f>J31+J32</f>
        <v>3950142.2</v>
      </c>
      <c r="K33" s="18">
        <f t="shared" si="3"/>
        <v>98.284773487255833</v>
      </c>
    </row>
  </sheetData>
  <mergeCells count="7">
    <mergeCell ref="J6:K6"/>
    <mergeCell ref="A6:A7"/>
    <mergeCell ref="B6:B7"/>
    <mergeCell ref="C6:C7"/>
    <mergeCell ref="F6:G6"/>
    <mergeCell ref="H6:I6"/>
    <mergeCell ref="B4:K4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</vt:lpstr>
      <vt:lpstr>к прогнозу-2019-2024</vt:lpstr>
      <vt:lpstr> с 2018 исполнением</vt:lpstr>
      <vt:lpstr> с 2018 утвержденным</vt:lpstr>
      <vt:lpstr>' с 2018 исполнением'!Заголовки_для_печати</vt:lpstr>
      <vt:lpstr>' с 2018 утвержденным'!Заголовки_для_печати</vt:lpstr>
      <vt:lpstr>'к прогнозу-2019-2024'!Заголовки_для_печати</vt:lpstr>
      <vt:lpstr>Лист1!Заголовки_для_печати</vt:lpstr>
      <vt:lpstr>' с 2018 исполнением'!Область_печати</vt:lpstr>
      <vt:lpstr>' с 2018 утвержденным'!Область_печати</vt:lpstr>
      <vt:lpstr>'к прогнозу-2019-2024'!Область_печати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2018-11-19T12:02:10Z</dcterms:modified>
</cp:coreProperties>
</file>