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2020 год исполнение бюджета\ДУМА\3з.приложения к пояснительной записке\"/>
    </mc:Choice>
  </mc:AlternateContent>
  <bookViews>
    <workbookView xWindow="0" yWindow="0" windowWidth="21570" windowHeight="9915"/>
  </bookViews>
  <sheets>
    <sheet name="Бюджет" sheetId="2" r:id="rId1"/>
    <sheet name="Лист1" sheetId="3" r:id="rId2"/>
  </sheets>
  <definedNames>
    <definedName name="_xlnm.Print_Titles" localSheetId="0">Бюджет!$4:$7</definedName>
    <definedName name="_xlnm.Print_Area" localSheetId="0">Бюджет!$A$1:$J$60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G58" i="2" l="1"/>
  <c r="H58" i="2"/>
  <c r="H14" i="2" l="1"/>
  <c r="H10" i="2" l="1"/>
  <c r="H11" i="2"/>
  <c r="H12" i="2"/>
  <c r="H13" i="2"/>
  <c r="H15" i="2"/>
  <c r="H16" i="2"/>
  <c r="H18" i="2"/>
  <c r="H19" i="2"/>
  <c r="H20" i="2"/>
  <c r="H22" i="2"/>
  <c r="H23" i="2"/>
  <c r="H24" i="2"/>
  <c r="H25" i="2"/>
  <c r="H26" i="2"/>
  <c r="H27" i="2"/>
  <c r="H29" i="2"/>
  <c r="H30" i="2"/>
  <c r="H31" i="2"/>
  <c r="H32" i="2"/>
  <c r="H34" i="2"/>
  <c r="H36" i="2"/>
  <c r="H37" i="2"/>
  <c r="H38" i="2"/>
  <c r="H39" i="2"/>
  <c r="H40" i="2"/>
  <c r="H42" i="2"/>
  <c r="H43" i="2"/>
  <c r="H45" i="2"/>
  <c r="H47" i="2"/>
  <c r="H48" i="2"/>
  <c r="H49" i="2"/>
  <c r="H50" i="2"/>
  <c r="H52" i="2"/>
  <c r="H53" i="2"/>
  <c r="H55" i="2"/>
  <c r="H56" i="2"/>
  <c r="G9" i="2"/>
  <c r="G10" i="2"/>
  <c r="G11" i="2"/>
  <c r="G12" i="2"/>
  <c r="G13" i="2"/>
  <c r="G15" i="2"/>
  <c r="G16" i="2"/>
  <c r="G18" i="2"/>
  <c r="G19" i="2"/>
  <c r="G20" i="2"/>
  <c r="G22" i="2"/>
  <c r="G23" i="2"/>
  <c r="G24" i="2"/>
  <c r="G25" i="2"/>
  <c r="G26" i="2"/>
  <c r="G27" i="2"/>
  <c r="G29" i="2"/>
  <c r="G30" i="2"/>
  <c r="G31" i="2"/>
  <c r="G32" i="2"/>
  <c r="G34" i="2"/>
  <c r="G36" i="2"/>
  <c r="G37" i="2"/>
  <c r="G38" i="2"/>
  <c r="G39" i="2"/>
  <c r="G40" i="2"/>
  <c r="G42" i="2"/>
  <c r="G43" i="2"/>
  <c r="G45" i="2"/>
  <c r="G47" i="2"/>
  <c r="G48" i="2"/>
  <c r="G49" i="2"/>
  <c r="G50" i="2"/>
  <c r="G52" i="2"/>
  <c r="G53" i="2"/>
  <c r="G55" i="2"/>
  <c r="G56" i="2"/>
  <c r="E57" i="2"/>
  <c r="F57" i="2"/>
  <c r="E54" i="2"/>
  <c r="F54" i="2"/>
  <c r="E51" i="2"/>
  <c r="F51" i="2"/>
  <c r="E46" i="2"/>
  <c r="F46" i="2"/>
  <c r="E44" i="2"/>
  <c r="F44" i="2"/>
  <c r="E41" i="2"/>
  <c r="F41" i="2"/>
  <c r="E35" i="2"/>
  <c r="F35" i="2"/>
  <c r="E33" i="2"/>
  <c r="F33" i="2"/>
  <c r="E28" i="2"/>
  <c r="F28" i="2"/>
  <c r="E21" i="2"/>
  <c r="F21" i="2"/>
  <c r="E17" i="2"/>
  <c r="F17" i="2"/>
  <c r="E8" i="2"/>
  <c r="F8" i="2"/>
  <c r="D57" i="2"/>
  <c r="D54" i="2"/>
  <c r="D51" i="2"/>
  <c r="D46" i="2"/>
  <c r="G46" i="2" s="1"/>
  <c r="D44" i="2"/>
  <c r="D41" i="2"/>
  <c r="D35" i="2"/>
  <c r="D33" i="2"/>
  <c r="D28" i="2"/>
  <c r="D21" i="2"/>
  <c r="D17" i="2"/>
  <c r="D8" i="2"/>
  <c r="G28" i="2" l="1"/>
  <c r="G54" i="2"/>
  <c r="H44" i="2"/>
  <c r="H17" i="2"/>
  <c r="G57" i="2"/>
  <c r="H54" i="2"/>
  <c r="G51" i="2"/>
  <c r="H46" i="2"/>
  <c r="G41" i="2"/>
  <c r="G35" i="2"/>
  <c r="G33" i="2"/>
  <c r="H21" i="2"/>
  <c r="D59" i="2"/>
  <c r="H8" i="2"/>
  <c r="G8" i="2"/>
  <c r="G44" i="2"/>
  <c r="G21" i="2"/>
  <c r="G17" i="2"/>
  <c r="H51" i="2"/>
  <c r="H35" i="2"/>
  <c r="H57" i="2"/>
  <c r="H41" i="2"/>
  <c r="H33" i="2"/>
  <c r="H28" i="2"/>
  <c r="F59" i="2"/>
  <c r="E59" i="2"/>
  <c r="G59" i="2" l="1"/>
  <c r="H59" i="2"/>
</calcChain>
</file>

<file path=xl/sharedStrings.xml><?xml version="1.0" encoding="utf-8"?>
<sst xmlns="http://schemas.openxmlformats.org/spreadsheetml/2006/main" count="111" uniqueCount="109">
  <si>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</si>
  <si>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</si>
  <si>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Подраздел: Другие вопросы в области средств массовой информации</t>
  </si>
  <si>
    <t>Подраздел: Периодическая печать и издательства</t>
  </si>
  <si>
    <t>Раздел: СРЕДСТВА МАССОВОЙ ИНФОРМАЦИИ</t>
  </si>
  <si>
    <t>Подраздел: Массовый спорт</t>
  </si>
  <si>
    <t>Подраздел: Физическая культура</t>
  </si>
  <si>
    <t>Раздел: ФИЗИЧЕСКАЯ КУЛЬТУРА И СПОРТ</t>
  </si>
  <si>
    <t>Подраздел: Другие вопросы в области социальной политики</t>
  </si>
  <si>
    <t>Подраздел: Охрана семьи и детства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</si>
  <si>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</si>
  <si>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</si>
  <si>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</si>
  <si>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Подраздел: Другие вопросы в области здравоохранения</t>
  </si>
  <si>
    <t>Раздел: ЗДРАВООХРАНЕНИЕ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</si>
  <si>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</si>
  <si>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</si>
  <si>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</si>
  <si>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</si>
  <si>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</si>
  <si>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</si>
  <si>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</si>
  <si>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</si>
  <si>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</si>
  <si>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Подраздел: Другие вопросы в области охраны окружающей среды</t>
  </si>
  <si>
    <t>Раздел: ОХРАНА ОКРУЖАЮЩЕЙ СРЕДЫ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</si>
  <si>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</si>
  <si>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</si>
  <si>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</si>
  <si>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</si>
  <si>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</si>
  <si>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Подраздел: Другие вопросы в области национальной экономики</t>
  </si>
  <si>
    <t>Подраздел: Связь и информатика</t>
  </si>
  <si>
    <t>Подраздел: Дорожное хозяйство (дорожные фонды)</t>
  </si>
  <si>
    <t>Подраздел: Транспорт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</si>
  <si>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</si>
  <si>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</si>
  <si>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</si>
  <si>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Подраздел: Другие вопросы в области национальной безопасности и правоохранительной деятельности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</si>
  <si>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</si>
  <si>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</si>
  <si>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</si>
  <si>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</si>
  <si>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</si>
  <si>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</si>
  <si>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</si>
  <si>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</si>
  <si>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</si>
  <si>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</si>
  <si>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</si>
  <si>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Наименование</t>
  </si>
  <si>
    <t>% исполнения к  утвержден-     ному плану года</t>
  </si>
  <si>
    <t>% исполнения к  уточненному плану года</t>
  </si>
  <si>
    <t>Приложение к пояснительной записке</t>
  </si>
  <si>
    <t>Рз, Пр</t>
  </si>
  <si>
    <t>Всего расходов:</t>
  </si>
  <si>
    <t xml:space="preserve">Пояснения по отклонениям, если отклонения составили 5% и более от уточненного плана на год в ту или другую сторону 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</si>
  <si>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</si>
  <si>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</si>
  <si>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</si>
  <si>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</si>
  <si>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</si>
  <si>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</si>
  <si>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</si>
  <si>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</si>
  <si>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</si>
  <si>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</si>
  <si>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</si>
  <si>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</si>
  <si>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Подраздел: Обеспечение проведения выборов и референдумов</t>
  </si>
  <si>
    <t>Исполнено за 2020 год</t>
  </si>
  <si>
    <t>Утвержденный план на 2020 год, утвержден решением Думы города Мегиона от 29.11.2019 №407</t>
  </si>
  <si>
    <t>Увеличен объем бюджетных ассигнований, путем внутреннего перераспределения, в целях обеспечения выплаты компенсации за неиспользованный отпуск главы города</t>
  </si>
  <si>
    <t xml:space="preserve">Увеличен объем бюджетных ассигнований, в целях оплаты поощрительной выплаты при назначении пенсии за выслугу лет </t>
  </si>
  <si>
    <t>Увеличен объем бюджетных ассигнований на оплату труда</t>
  </si>
  <si>
    <t>Увеличен объем бюджетных ассигнований на оплату труда  контрольно-счетной палаты, на обеспечение деятельности департамента финансов</t>
  </si>
  <si>
    <t>Увеличен объем бюджетных ассигнований на проведение муниципальных выборов</t>
  </si>
  <si>
    <t>Увеличен объем бюджетных ассигнований на обеспечение мероприятий, связанных с профилактикой и устранением последствий распространения новой коронавирусной инфекции (COVID-19)</t>
  </si>
  <si>
    <t>Увеличен объем бюджетных ассигнований, путем внутреннего перераспределения, на мероприятия  по профилактике правонарушений в сфере общественного порядка</t>
  </si>
  <si>
    <t>Увеличен объем бюджетных ассигнований на повышение эффективности использования и развитие ресурсного потенциала рыбохозяйственного комплекса</t>
  </si>
  <si>
    <t>Увеличен объем бюджетных ассигнований на реализацию полномочий в области жилищных отношений</t>
  </si>
  <si>
    <t>Уменьшен объем бюджетных ассигнований  на обеспечение деятельности МКУ "Централизованная бухгалтерия", в связи с выводом 20 штатных единиц</t>
  </si>
  <si>
    <t>Уменьшен объем бюджетных ассигнований на организацию осуществления мероприятий по проведению дезинсекции и дератизации в Ханты-Мансийском автономном округе - Югре</t>
  </si>
  <si>
    <t>Увеличен объем бюджетных ассигнований на доплаты к пенсиям муниципальных служащих</t>
  </si>
  <si>
    <t>Уменьшен объем целевых межбюджетных трансфертов, направленных на переселение граждан из не предназначенных для проживания строений, созданных в период промышленного освоения Сибири и Дальнего Востока</t>
  </si>
  <si>
    <t>Субсидии на обеспечение жильем отдельных категорий граждан, установленных Федеральным законом от 12.01. 1995 № 5-ФЗ «О ветеранах», от 24.11.1995 № 181-ФЗ «О социальной защите инвалидов в РФ» предоставлены по факту изъявивших желание участников программы</t>
  </si>
  <si>
    <t>Уменьшен объем целевых межбюджетных трансфертов, направленных 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</t>
  </si>
  <si>
    <t>Невысокий процент исполнения по обеспечению деятельности отдела опеки и попечительства обусловлен экономией средств по материально-техническому обеспечению деятельности отдела</t>
  </si>
  <si>
    <t>Увеличен объем бюджетных ассигнований на перевозку пассажиров и багажа автомобильным транспортом общего пользования на муниципальных автобусных маршрутах</t>
  </si>
  <si>
    <t>Увеличен объем бюджетных ассигнований на содержание и текущий ремонт автомобильных дорог,  проездов, элементов обустройства улично-дорожной сети</t>
  </si>
  <si>
    <t>Увеличен объем бюджетных ассигнований на придоставление субсидии организациям коммунального комплекса в целях оплаты задолженности за потребленные топливно-энергетические ресурсы перед гарантирующими поставщиками</t>
  </si>
  <si>
    <t>Увеличен объем бюджетных ассигнований на потребление электроэнергии на уличное освещение, снос аварийного жилищного фонда и подготовку объектов к новогодним мероприятиям</t>
  </si>
  <si>
    <t>Кассовый расход осуществлен под фактическую потребность</t>
  </si>
  <si>
    <t>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социально-ориентированным розничным ценам</t>
  </si>
  <si>
    <t>Невысокий процент исполнения по предоставлению жилых помещений детям-сиротам и детям, оставшимся без попечения родителей обусловлен отсутствием на рынке жилья города квартир, соответствующих требованиям, установленным приказами Региональной службы по тарифам Ханты-Мансийского автономного округа – Югры</t>
  </si>
  <si>
    <t>Уменьшен объем целевых межбюджетных трансфертов на выплату компенсаций части родительской платы за присмотр и уход за детьми в образовательных учреждениях</t>
  </si>
  <si>
    <t>Увеличен объем целевых межбюджетных трансфертов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организация,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и 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</si>
  <si>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Увеличен объем иных межбюджетных трансфертов в сумме 500,0 тыс. рублей в рамках реализации регионального проекта «Цифровое государственное управление», а также увеличен объем бюджетных ассигнований на выделенные средства из резервного фонда Правительства Тюменской области МБУ «МЦИКТ «Вектор на приобретение в муниципальную собственность сервера в сумме 500,0 тыс.рублей.</t>
  </si>
  <si>
    <t>Увеличен объем бюджетных ассигнований за счет роста штатной численности по состоянию на 01.01.2021</t>
  </si>
  <si>
    <t>Оплата работ согласно фактически заключенным договорам, на основании актов выполненных работ</t>
  </si>
  <si>
    <t xml:space="preserve">Уменьшен объем иных межбюджетных трансфертов по реализации мероприятий на поддержку занятости населения. </t>
  </si>
  <si>
    <t>Уменьшен объем целевых межбюджетных трансфертов  на организацию и обеспечение отдыха и оздоровления  детей</t>
  </si>
  <si>
    <t>Оплата работ «по факту» на основании актов выполненных работ</t>
  </si>
  <si>
    <t>Увеличен объем бюджетных ассигнований в связи с тем, что переход учреждений дополнительного образования детей в сфере физической культуры и спорта в организации спортивной подготовки осуществляющих деятельность в области физической культуры и спорта (организации нового типа - спортивные школы) -  произошел позже запланированного срока</t>
  </si>
  <si>
    <t>Уменьшен объем бюджетных ассигнований в связи с тем, что переход учреждений дополнительного образования детей в сфере физической культуры и спорта в организации спортивной подготовки осуществляющих деятельность в области физической культуры и спорта (организации нового типа - спортивные школы) -  произошел позже запланированного срока</t>
  </si>
  <si>
    <t xml:space="preserve">Уточненный план на 2020 год, утвержден решением Думы города Мегиона от 18.12.2020 №34 (с учетом уведомлений ДФ ХМАО-Югры)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</si>
  <si>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Пояснения по отклонениям, если отклонения составили 5% и более от утвержденного плана на год в ту или другую сторону </t>
  </si>
  <si>
    <t>Невысокий процент исполнения обусловлен частичной оплатой приобретенных квартир, которые будут созданы в будущем в строящемся доме. Окончательный расчет будет произведен по факту введения дома в эксплуатацию в 2021 году</t>
  </si>
  <si>
    <t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за 2020 год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</si>
</sst>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\.00"/>
    <numFmt numFmtId="165" formatCode="0000"/>
    <numFmt numFmtId="166" formatCode="#,##0.0"/>
    <numFmt numFmtId="167" formatCode="#,##0.0;[Red]\-#,##0.0;0.0"/>
    <numFmt numFmtId="168" formatCode="#,##0.0_ ;[Red]\-#,##0.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1">
    <xf numFmtId="0" fontId="0" fillId="0" borderId="0" xfId="0"/>
    <xf numFmtId="0" fontId="1" fillId="2" borderId="0" xfId="1" applyFill="1"/>
    <xf numFmtId="0" fontId="1" fillId="2" borderId="0" xfId="1" applyFill="1" applyProtection="1">
      <protection hidden="1"/>
    </xf>
    <xf numFmtId="0" fontId="1" fillId="2" borderId="0" xfId="1" applyFill="1" applyBorder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4" fillId="2" borderId="0" xfId="1" applyFont="1" applyFill="1" applyBorder="1" applyProtection="1">
      <protection hidden="1"/>
    </xf>
    <xf numFmtId="0" fontId="4" fillId="2" borderId="0" xfId="1" applyFont="1" applyFill="1"/>
    <xf numFmtId="0" fontId="5" fillId="3" borderId="7" xfId="1" applyFont="1" applyFill="1" applyBorder="1" applyAlignment="1" applyProtection="1">
      <alignment vertical="center" wrapText="1"/>
      <protection hidden="1"/>
    </xf>
    <xf numFmtId="0" fontId="5" fillId="3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 applyProtection="1">
      <alignment vertical="center"/>
      <protection hidden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 applyProtection="1">
      <alignment vertical="center" wrapText="1"/>
      <protection hidden="1"/>
    </xf>
    <xf numFmtId="0" fontId="5" fillId="0" borderId="6" xfId="1" applyFont="1" applyFill="1" applyBorder="1" applyAlignment="1">
      <alignment vertical="center" wrapText="1"/>
    </xf>
    <xf numFmtId="0" fontId="5" fillId="0" borderId="20" xfId="1" applyFont="1" applyFill="1" applyBorder="1" applyAlignment="1">
      <alignment vertical="center"/>
    </xf>
    <xf numFmtId="0" fontId="7" fillId="0" borderId="7" xfId="1" applyFont="1" applyFill="1" applyBorder="1" applyAlignment="1" applyProtection="1">
      <alignment vertical="center"/>
      <protection hidden="1"/>
    </xf>
    <xf numFmtId="0" fontId="7" fillId="0" borderId="6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 wrapText="1"/>
    </xf>
    <xf numFmtId="0" fontId="7" fillId="0" borderId="7" xfId="1" applyFont="1" applyFill="1" applyBorder="1" applyAlignment="1" applyProtection="1">
      <alignment vertical="center" wrapText="1"/>
      <protection hidden="1"/>
    </xf>
    <xf numFmtId="0" fontId="8" fillId="0" borderId="3" xfId="0" applyFont="1" applyFill="1" applyBorder="1" applyAlignment="1">
      <alignment vertical="center"/>
    </xf>
    <xf numFmtId="2" fontId="5" fillId="0" borderId="6" xfId="1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justify" vertical="center"/>
    </xf>
    <xf numFmtId="0" fontId="5" fillId="0" borderId="7" xfId="1" applyFont="1" applyFill="1" applyBorder="1" applyAlignment="1" applyProtection="1">
      <alignment horizontal="justify" vertical="center"/>
      <protection hidden="1"/>
    </xf>
    <xf numFmtId="168" fontId="1" fillId="2" borderId="0" xfId="1" applyNumberFormat="1" applyFill="1"/>
    <xf numFmtId="0" fontId="6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5" fillId="0" borderId="6" xfId="1" applyFont="1" applyFill="1" applyBorder="1" applyAlignment="1" applyProtection="1">
      <alignment vertical="center" wrapText="1"/>
      <protection hidden="1"/>
    </xf>
    <xf numFmtId="0" fontId="5" fillId="0" borderId="0" xfId="1" applyFont="1" applyFill="1" applyBorder="1" applyAlignment="1">
      <alignment wrapText="1"/>
    </xf>
    <xf numFmtId="1" fontId="12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Alignment="1" applyProtection="1">
      <alignment horizontal="center" wrapText="1"/>
      <protection hidden="1"/>
    </xf>
    <xf numFmtId="0" fontId="14" fillId="0" borderId="0" xfId="0" applyFont="1" applyFill="1" applyAlignment="1">
      <alignment horizontal="center" wrapText="1"/>
    </xf>
    <xf numFmtId="0" fontId="13" fillId="0" borderId="0" xfId="1" applyNumberFormat="1" applyFont="1" applyFill="1" applyBorder="1" applyAlignment="1" applyProtection="1">
      <alignment wrapText="1"/>
      <protection hidden="1"/>
    </xf>
    <xf numFmtId="0" fontId="13" fillId="0" borderId="0" xfId="1" applyFont="1" applyFill="1" applyBorder="1" applyProtection="1">
      <protection hidden="1"/>
    </xf>
    <xf numFmtId="0" fontId="13" fillId="0" borderId="0" xfId="1" applyFont="1" applyFill="1" applyProtection="1">
      <protection hidden="1"/>
    </xf>
    <xf numFmtId="0" fontId="13" fillId="0" borderId="0" xfId="1" applyFont="1" applyFill="1"/>
    <xf numFmtId="0" fontId="15" fillId="0" borderId="16" xfId="1" applyNumberFormat="1" applyFont="1" applyFill="1" applyBorder="1" applyAlignment="1" applyProtection="1">
      <alignment horizontal="center" vertical="center"/>
      <protection hidden="1"/>
    </xf>
    <xf numFmtId="0" fontId="15" fillId="0" borderId="17" xfId="1" applyNumberFormat="1" applyFont="1" applyFill="1" applyBorder="1" applyAlignment="1" applyProtection="1">
      <alignment horizontal="center" vertical="center"/>
      <protection hidden="1"/>
    </xf>
    <xf numFmtId="0" fontId="15" fillId="0" borderId="1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Font="1" applyFill="1" applyBorder="1" applyProtection="1">
      <protection hidden="1"/>
    </xf>
    <xf numFmtId="0" fontId="2" fillId="0" borderId="9" xfId="1" applyFont="1" applyFill="1" applyBorder="1"/>
    <xf numFmtId="0" fontId="13" fillId="2" borderId="0" xfId="1" applyFont="1" applyFill="1"/>
    <xf numFmtId="0" fontId="13" fillId="2" borderId="1" xfId="1" applyNumberFormat="1" applyFont="1" applyFill="1" applyBorder="1" applyAlignment="1" applyProtection="1">
      <protection hidden="1"/>
    </xf>
    <xf numFmtId="0" fontId="13" fillId="2" borderId="1" xfId="1" applyFont="1" applyFill="1" applyBorder="1" applyProtection="1">
      <protection hidden="1"/>
    </xf>
    <xf numFmtId="0" fontId="13" fillId="2" borderId="0" xfId="1" applyFont="1" applyFill="1" applyProtection="1">
      <protection hidden="1"/>
    </xf>
    <xf numFmtId="165" fontId="7" fillId="0" borderId="11" xfId="1" applyNumberFormat="1" applyFont="1" applyFill="1" applyBorder="1" applyAlignment="1" applyProtection="1">
      <alignment vertical="center" wrapText="1"/>
      <protection hidden="1"/>
    </xf>
    <xf numFmtId="49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vertical="center" wrapText="1"/>
      <protection hidden="1"/>
    </xf>
    <xf numFmtId="164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center" vertical="center"/>
      <protection hidden="1"/>
    </xf>
    <xf numFmtId="167" fontId="5" fillId="0" borderId="21" xfId="2" applyNumberFormat="1" applyFont="1" applyFill="1" applyBorder="1" applyAlignment="1" applyProtection="1">
      <alignment horizontal="center" vertical="center"/>
      <protection hidden="1"/>
    </xf>
    <xf numFmtId="166" fontId="5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vertical="center" wrapText="1"/>
      <protection hidden="1"/>
    </xf>
    <xf numFmtId="49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1" xfId="0" applyNumberFormat="1" applyFont="1" applyFill="1" applyBorder="1" applyAlignment="1" applyProtection="1">
      <alignment horizontal="center" vertical="center"/>
      <protection hidden="1"/>
    </xf>
    <xf numFmtId="166" fontId="5" fillId="3" borderId="7" xfId="1" applyNumberFormat="1" applyFont="1" applyFill="1" applyBorder="1" applyAlignment="1" applyProtection="1">
      <alignment horizontal="center" vertical="center"/>
      <protection hidden="1"/>
    </xf>
    <xf numFmtId="0" fontId="16" fillId="2" borderId="0" xfId="1" applyNumberFormat="1" applyFont="1" applyFill="1" applyBorder="1" applyAlignment="1" applyProtection="1">
      <protection hidden="1"/>
    </xf>
    <xf numFmtId="0" fontId="12" fillId="0" borderId="5" xfId="1" applyNumberFormat="1" applyFont="1" applyFill="1" applyBorder="1" applyAlignment="1" applyProtection="1">
      <alignment vertical="center"/>
      <protection hidden="1"/>
    </xf>
    <xf numFmtId="0" fontId="17" fillId="0" borderId="4" xfId="1" applyNumberFormat="1" applyFont="1" applyFill="1" applyBorder="1" applyAlignment="1" applyProtection="1">
      <alignment horizontal="center" vertical="center"/>
      <protection hidden="1"/>
    </xf>
    <xf numFmtId="166" fontId="12" fillId="0" borderId="4" xfId="1" applyNumberFormat="1" applyFont="1" applyFill="1" applyBorder="1" applyAlignment="1" applyProtection="1">
      <alignment horizontal="center" vertical="center"/>
      <protection hidden="1"/>
    </xf>
    <xf numFmtId="166" fontId="12" fillId="0" borderId="19" xfId="1" applyNumberFormat="1" applyFont="1" applyFill="1" applyBorder="1" applyAlignment="1" applyProtection="1">
      <alignment horizontal="center" vertical="center"/>
      <protection hidden="1"/>
    </xf>
    <xf numFmtId="0" fontId="18" fillId="0" borderId="4" xfId="1" applyFont="1" applyFill="1" applyBorder="1" applyProtection="1">
      <protection hidden="1"/>
    </xf>
    <xf numFmtId="0" fontId="18" fillId="0" borderId="2" xfId="1" applyFont="1" applyFill="1" applyBorder="1"/>
    <xf numFmtId="0" fontId="16" fillId="2" borderId="0" xfId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showGridLines="0" tabSelected="1" topLeftCell="B49" zoomScaleNormal="100" workbookViewId="0">
      <selection activeCell="F44" sqref="F44"/>
    </sheetView>
  </sheetViews>
  <sheetFormatPr defaultColWidth="9.140625" defaultRowHeight="12.75" x14ac:dyDescent="0.2"/>
  <cols>
    <col min="1" max="1" width="4" style="1" customWidth="1"/>
    <col min="2" max="2" width="55.7109375" style="1" customWidth="1"/>
    <col min="3" max="3" width="9.140625" style="1" customWidth="1"/>
    <col min="4" max="4" width="17.140625" style="1" customWidth="1"/>
    <col min="5" max="5" width="15" style="1" customWidth="1"/>
    <col min="6" max="6" width="12.140625" style="1" customWidth="1"/>
    <col min="7" max="7" width="13.42578125" style="1" customWidth="1"/>
    <col min="8" max="8" width="12.140625" style="1" customWidth="1"/>
    <col min="9" max="9" width="51.5703125" style="1" customWidth="1"/>
    <col min="10" max="10" width="37.85546875" style="1" customWidth="1"/>
    <col min="11" max="236" width="9.140625" style="1" customWidth="1"/>
    <col min="237" max="16384" width="9.140625" style="1"/>
  </cols>
  <sheetData>
    <row r="1" spans="1:20" ht="21.75" customHeight="1" x14ac:dyDescent="0.2">
      <c r="J1" s="1" t="s">
        <v>53</v>
      </c>
    </row>
    <row r="2" spans="1:20" ht="36.75" customHeight="1" x14ac:dyDescent="0.25">
      <c r="A2" s="2"/>
      <c r="B2" s="43" t="s">
        <v>108</v>
      </c>
      <c r="C2" s="44"/>
      <c r="D2" s="44"/>
      <c r="E2" s="44"/>
      <c r="F2" s="44"/>
      <c r="G2" s="44"/>
      <c r="H2" s="44"/>
      <c r="I2" s="44"/>
      <c r="J2" s="44"/>
    </row>
    <row r="3" spans="1:20" ht="12.75" customHeight="1" thickBot="1" x14ac:dyDescent="0.25">
      <c r="A3" s="2"/>
      <c r="B3" s="45"/>
      <c r="C3" s="46"/>
      <c r="D3" s="46"/>
      <c r="E3" s="46"/>
      <c r="F3" s="46"/>
      <c r="G3" s="46"/>
      <c r="H3" s="46"/>
      <c r="I3" s="47"/>
      <c r="J3" s="48"/>
    </row>
    <row r="4" spans="1:20" ht="37.5" customHeight="1" x14ac:dyDescent="0.2">
      <c r="A4" s="3"/>
      <c r="B4" s="34" t="s">
        <v>50</v>
      </c>
      <c r="C4" s="31" t="s">
        <v>54</v>
      </c>
      <c r="D4" s="31" t="s">
        <v>71</v>
      </c>
      <c r="E4" s="31" t="s">
        <v>105</v>
      </c>
      <c r="F4" s="31" t="s">
        <v>70</v>
      </c>
      <c r="G4" s="31" t="s">
        <v>51</v>
      </c>
      <c r="H4" s="31" t="s">
        <v>52</v>
      </c>
      <c r="I4" s="42" t="s">
        <v>106</v>
      </c>
      <c r="J4" s="39" t="s">
        <v>56</v>
      </c>
    </row>
    <row r="5" spans="1:20" ht="11.25" customHeight="1" x14ac:dyDescent="0.2">
      <c r="A5" s="3"/>
      <c r="B5" s="35"/>
      <c r="C5" s="37"/>
      <c r="D5" s="32"/>
      <c r="E5" s="32"/>
      <c r="F5" s="32"/>
      <c r="G5" s="32"/>
      <c r="H5" s="32"/>
      <c r="I5" s="32"/>
      <c r="J5" s="40"/>
    </row>
    <row r="6" spans="1:20" ht="81.75" customHeight="1" thickBot="1" x14ac:dyDescent="0.25">
      <c r="A6" s="3"/>
      <c r="B6" s="36"/>
      <c r="C6" s="38"/>
      <c r="D6" s="33"/>
      <c r="E6" s="33"/>
      <c r="F6" s="33"/>
      <c r="G6" s="33"/>
      <c r="H6" s="33"/>
      <c r="I6" s="33"/>
      <c r="J6" s="41"/>
      <c r="L6" s="29"/>
      <c r="M6" s="29"/>
      <c r="N6" s="29"/>
      <c r="O6" s="29"/>
      <c r="P6" s="29"/>
      <c r="Q6" s="29"/>
      <c r="R6" s="29"/>
      <c r="S6" s="29"/>
      <c r="T6" s="30"/>
    </row>
    <row r="7" spans="1:20" ht="12.75" customHeight="1" thickBot="1" x14ac:dyDescent="0.25">
      <c r="A7" s="3"/>
      <c r="B7" s="49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1">
        <v>9</v>
      </c>
      <c r="L7" s="29"/>
      <c r="M7" s="29"/>
      <c r="N7" s="29"/>
      <c r="O7" s="29"/>
      <c r="P7" s="29"/>
      <c r="Q7" s="29"/>
      <c r="R7" s="29"/>
      <c r="S7" s="29"/>
      <c r="T7" s="30"/>
    </row>
    <row r="8" spans="1:20" s="6" customFormat="1" ht="12.75" customHeight="1" x14ac:dyDescent="0.2">
      <c r="A8" s="5"/>
      <c r="B8" s="58" t="s">
        <v>49</v>
      </c>
      <c r="C8" s="59" t="s">
        <v>57</v>
      </c>
      <c r="D8" s="60">
        <f>SUM(D9:D16)</f>
        <v>497427.19999999995</v>
      </c>
      <c r="E8" s="60">
        <f t="shared" ref="E8:F8" si="0">SUM(E9:E16)</f>
        <v>534916.30000000005</v>
      </c>
      <c r="F8" s="60">
        <f t="shared" si="0"/>
        <v>528151.10000000009</v>
      </c>
      <c r="G8" s="60">
        <f>SUM(F8/D8)*100</f>
        <v>106.1765621180346</v>
      </c>
      <c r="H8" s="60">
        <f>SUM(F8/E8)*100</f>
        <v>98.735278771650826</v>
      </c>
      <c r="I8" s="52"/>
      <c r="J8" s="53"/>
    </row>
    <row r="9" spans="1:20" ht="46.5" customHeight="1" x14ac:dyDescent="0.2">
      <c r="A9" s="3"/>
      <c r="B9" s="61" t="s">
        <v>48</v>
      </c>
      <c r="C9" s="62">
        <v>102</v>
      </c>
      <c r="D9" s="63">
        <v>5979.1</v>
      </c>
      <c r="E9" s="64">
        <v>7255.3</v>
      </c>
      <c r="F9" s="64">
        <v>7210.2</v>
      </c>
      <c r="G9" s="65">
        <f t="shared" ref="G9:G59" si="1">SUM(F9/D9)*100</f>
        <v>120.59005535950224</v>
      </c>
      <c r="H9" s="65">
        <f t="shared" ref="H9:H59" si="2">SUM(F9/E9)*100</f>
        <v>99.378385456149289</v>
      </c>
      <c r="I9" s="12" t="s">
        <v>72</v>
      </c>
      <c r="J9" s="9"/>
    </row>
    <row r="10" spans="1:20" ht="45" customHeight="1" x14ac:dyDescent="0.2">
      <c r="A10" s="3"/>
      <c r="B10" s="61" t="s">
        <v>47</v>
      </c>
      <c r="C10" s="62">
        <v>103</v>
      </c>
      <c r="D10" s="63">
        <v>19205.5</v>
      </c>
      <c r="E10" s="64">
        <v>23242.7</v>
      </c>
      <c r="F10" s="64">
        <v>23135.4</v>
      </c>
      <c r="G10" s="65">
        <f t="shared" si="1"/>
        <v>120.46236755096199</v>
      </c>
      <c r="H10" s="65">
        <f t="shared" si="2"/>
        <v>99.538349675381951</v>
      </c>
      <c r="I10" s="12" t="s">
        <v>73</v>
      </c>
      <c r="J10" s="9"/>
    </row>
    <row r="11" spans="1:20" ht="36" customHeight="1" x14ac:dyDescent="0.25">
      <c r="A11" s="3"/>
      <c r="B11" s="61" t="s">
        <v>46</v>
      </c>
      <c r="C11" s="62">
        <v>104</v>
      </c>
      <c r="D11" s="63">
        <v>194023.9</v>
      </c>
      <c r="E11" s="64">
        <v>206029.4</v>
      </c>
      <c r="F11" s="64">
        <v>205495</v>
      </c>
      <c r="G11" s="65">
        <f t="shared" si="1"/>
        <v>105.91220978446469</v>
      </c>
      <c r="H11" s="65">
        <f t="shared" si="2"/>
        <v>99.740619542647806</v>
      </c>
      <c r="I11" s="12" t="s">
        <v>74</v>
      </c>
      <c r="J11" s="9"/>
      <c r="K11" s="21"/>
    </row>
    <row r="12" spans="1:20" ht="12.75" customHeight="1" x14ac:dyDescent="0.25">
      <c r="A12" s="3"/>
      <c r="B12" s="61" t="s">
        <v>45</v>
      </c>
      <c r="C12" s="62">
        <v>105</v>
      </c>
      <c r="D12" s="63">
        <v>11.4</v>
      </c>
      <c r="E12" s="64">
        <v>11.4</v>
      </c>
      <c r="F12" s="64">
        <v>11.4</v>
      </c>
      <c r="G12" s="65">
        <f t="shared" si="1"/>
        <v>100</v>
      </c>
      <c r="H12" s="65">
        <f t="shared" si="2"/>
        <v>100</v>
      </c>
      <c r="I12" s="10"/>
      <c r="J12" s="9"/>
      <c r="K12" s="21"/>
    </row>
    <row r="13" spans="1:20" ht="39" customHeight="1" x14ac:dyDescent="0.2">
      <c r="A13" s="3"/>
      <c r="B13" s="61" t="s">
        <v>44</v>
      </c>
      <c r="C13" s="62">
        <v>106</v>
      </c>
      <c r="D13" s="63">
        <v>43417.4</v>
      </c>
      <c r="E13" s="64">
        <v>47831.9</v>
      </c>
      <c r="F13" s="64">
        <v>47731.4</v>
      </c>
      <c r="G13" s="65">
        <f t="shared" si="1"/>
        <v>109.93610856476896</v>
      </c>
      <c r="H13" s="65">
        <f t="shared" si="2"/>
        <v>99.789889174379439</v>
      </c>
      <c r="I13" s="12" t="s">
        <v>75</v>
      </c>
      <c r="J13" s="9"/>
      <c r="K13" s="22"/>
    </row>
    <row r="14" spans="1:20" ht="49.5" customHeight="1" x14ac:dyDescent="0.2">
      <c r="A14" s="3"/>
      <c r="B14" s="61" t="s">
        <v>69</v>
      </c>
      <c r="C14" s="62">
        <v>107</v>
      </c>
      <c r="D14" s="63">
        <v>0</v>
      </c>
      <c r="E14" s="64">
        <v>6000</v>
      </c>
      <c r="F14" s="64">
        <v>6000</v>
      </c>
      <c r="G14" s="65"/>
      <c r="H14" s="65">
        <f t="shared" ref="H14" si="3">SUM(F14/E14)*100</f>
        <v>100</v>
      </c>
      <c r="I14" s="11" t="s">
        <v>76</v>
      </c>
      <c r="J14" s="9"/>
    </row>
    <row r="15" spans="1:20" x14ac:dyDescent="0.2">
      <c r="A15" s="3"/>
      <c r="B15" s="61" t="s">
        <v>43</v>
      </c>
      <c r="C15" s="62">
        <v>111</v>
      </c>
      <c r="D15" s="63">
        <v>2000</v>
      </c>
      <c r="E15" s="64">
        <v>450</v>
      </c>
      <c r="F15" s="64">
        <v>0</v>
      </c>
      <c r="G15" s="65">
        <f t="shared" si="1"/>
        <v>0</v>
      </c>
      <c r="H15" s="65">
        <f t="shared" si="2"/>
        <v>0</v>
      </c>
      <c r="I15" s="11"/>
      <c r="J15" s="9"/>
    </row>
    <row r="16" spans="1:20" x14ac:dyDescent="0.2">
      <c r="A16" s="3"/>
      <c r="B16" s="61" t="s">
        <v>42</v>
      </c>
      <c r="C16" s="62">
        <v>113</v>
      </c>
      <c r="D16" s="63">
        <v>232789.9</v>
      </c>
      <c r="E16" s="64">
        <v>244095.6</v>
      </c>
      <c r="F16" s="64">
        <v>238567.7</v>
      </c>
      <c r="G16" s="65">
        <f t="shared" si="1"/>
        <v>102.48198053266057</v>
      </c>
      <c r="H16" s="65">
        <f t="shared" si="2"/>
        <v>97.73535450864334</v>
      </c>
      <c r="I16" s="12"/>
      <c r="J16" s="13"/>
    </row>
    <row r="17" spans="1:11" s="6" customFormat="1" ht="25.5" customHeight="1" x14ac:dyDescent="0.2">
      <c r="A17" s="5"/>
      <c r="B17" s="66" t="s">
        <v>41</v>
      </c>
      <c r="C17" s="67" t="s">
        <v>58</v>
      </c>
      <c r="D17" s="68">
        <f>SUM(D18:D20)</f>
        <v>46722.8</v>
      </c>
      <c r="E17" s="68">
        <f t="shared" ref="E17:F17" si="4">SUM(E18:E20)</f>
        <v>55263.799999999996</v>
      </c>
      <c r="F17" s="68">
        <f t="shared" si="4"/>
        <v>53829.2</v>
      </c>
      <c r="G17" s="69">
        <f t="shared" si="1"/>
        <v>115.20970489782289</v>
      </c>
      <c r="H17" s="69">
        <f t="shared" si="2"/>
        <v>97.404087304890368</v>
      </c>
      <c r="I17" s="15"/>
      <c r="J17" s="16"/>
    </row>
    <row r="18" spans="1:11" x14ac:dyDescent="0.2">
      <c r="A18" s="3"/>
      <c r="B18" s="61" t="s">
        <v>40</v>
      </c>
      <c r="C18" s="62">
        <v>304</v>
      </c>
      <c r="D18" s="70">
        <v>6940.9</v>
      </c>
      <c r="E18" s="64">
        <v>6663.2</v>
      </c>
      <c r="F18" s="64">
        <v>6631.5</v>
      </c>
      <c r="G18" s="65">
        <f t="shared" si="1"/>
        <v>95.54236482300567</v>
      </c>
      <c r="H18" s="65">
        <f t="shared" si="2"/>
        <v>99.524252611357909</v>
      </c>
      <c r="I18" s="11"/>
      <c r="J18" s="14"/>
    </row>
    <row r="19" spans="1:11" ht="46.5" customHeight="1" x14ac:dyDescent="0.2">
      <c r="A19" s="3"/>
      <c r="B19" s="61" t="s">
        <v>39</v>
      </c>
      <c r="C19" s="62">
        <v>309</v>
      </c>
      <c r="D19" s="63">
        <v>39611.300000000003</v>
      </c>
      <c r="E19" s="64">
        <v>48321</v>
      </c>
      <c r="F19" s="64">
        <v>46918.1</v>
      </c>
      <c r="G19" s="65">
        <f t="shared" si="1"/>
        <v>118.44625144845031</v>
      </c>
      <c r="H19" s="65">
        <f t="shared" si="2"/>
        <v>97.09670743569049</v>
      </c>
      <c r="I19" s="23" t="s">
        <v>77</v>
      </c>
      <c r="J19" s="9"/>
    </row>
    <row r="20" spans="1:11" ht="49.5" customHeight="1" x14ac:dyDescent="0.2">
      <c r="A20" s="3"/>
      <c r="B20" s="61" t="s">
        <v>38</v>
      </c>
      <c r="C20" s="62">
        <v>314</v>
      </c>
      <c r="D20" s="63">
        <v>170.6</v>
      </c>
      <c r="E20" s="64">
        <v>279.60000000000002</v>
      </c>
      <c r="F20" s="64">
        <v>279.60000000000002</v>
      </c>
      <c r="G20" s="65">
        <f t="shared" si="1"/>
        <v>163.89214536928489</v>
      </c>
      <c r="H20" s="65">
        <f t="shared" si="2"/>
        <v>100</v>
      </c>
      <c r="I20" s="12" t="s">
        <v>78</v>
      </c>
      <c r="J20" s="13"/>
      <c r="K20" s="24"/>
    </row>
    <row r="21" spans="1:11" s="6" customFormat="1" ht="12.75" customHeight="1" x14ac:dyDescent="0.2">
      <c r="A21" s="5"/>
      <c r="B21" s="66" t="s">
        <v>37</v>
      </c>
      <c r="C21" s="67" t="s">
        <v>59</v>
      </c>
      <c r="D21" s="68">
        <f>SUM(D22:D27)</f>
        <v>266270.59999999998</v>
      </c>
      <c r="E21" s="68">
        <f>SUM(E22:E27)</f>
        <v>318102.40000000002</v>
      </c>
      <c r="F21" s="68">
        <f>SUM(F22:F27)</f>
        <v>315359.90000000002</v>
      </c>
      <c r="G21" s="69">
        <f t="shared" si="1"/>
        <v>118.43586937498922</v>
      </c>
      <c r="H21" s="69">
        <f t="shared" si="2"/>
        <v>99.137856237488307</v>
      </c>
      <c r="I21" s="15"/>
      <c r="J21" s="16"/>
    </row>
    <row r="22" spans="1:11" ht="42" customHeight="1" x14ac:dyDescent="0.2">
      <c r="A22" s="3"/>
      <c r="B22" s="61" t="s">
        <v>36</v>
      </c>
      <c r="C22" s="62">
        <v>401</v>
      </c>
      <c r="D22" s="63">
        <v>3100</v>
      </c>
      <c r="E22" s="71">
        <v>2373.8000000000002</v>
      </c>
      <c r="F22" s="71">
        <v>2187.1999999999998</v>
      </c>
      <c r="G22" s="65">
        <f t="shared" si="1"/>
        <v>70.554838709677412</v>
      </c>
      <c r="H22" s="65">
        <f t="shared" si="2"/>
        <v>92.139186115089714</v>
      </c>
      <c r="I22" s="12" t="s">
        <v>100</v>
      </c>
      <c r="J22" s="27" t="s">
        <v>99</v>
      </c>
    </row>
    <row r="23" spans="1:11" ht="44.25" customHeight="1" x14ac:dyDescent="0.2">
      <c r="A23" s="3"/>
      <c r="B23" s="61" t="s">
        <v>35</v>
      </c>
      <c r="C23" s="62">
        <v>405</v>
      </c>
      <c r="D23" s="63">
        <v>8654.6</v>
      </c>
      <c r="E23" s="71">
        <v>11719.2</v>
      </c>
      <c r="F23" s="71">
        <v>11717.8</v>
      </c>
      <c r="G23" s="65">
        <f t="shared" si="1"/>
        <v>135.39389457629468</v>
      </c>
      <c r="H23" s="65">
        <f t="shared" si="2"/>
        <v>99.988053792067717</v>
      </c>
      <c r="I23" s="12" t="s">
        <v>79</v>
      </c>
      <c r="J23" s="9"/>
    </row>
    <row r="24" spans="1:11" ht="44.25" customHeight="1" x14ac:dyDescent="0.2">
      <c r="A24" s="3"/>
      <c r="B24" s="61" t="s">
        <v>34</v>
      </c>
      <c r="C24" s="62">
        <v>408</v>
      </c>
      <c r="D24" s="63">
        <v>7500</v>
      </c>
      <c r="E24" s="71">
        <v>13000</v>
      </c>
      <c r="F24" s="71">
        <v>12841.2</v>
      </c>
      <c r="G24" s="65">
        <f t="shared" si="1"/>
        <v>171.21600000000001</v>
      </c>
      <c r="H24" s="65">
        <f t="shared" si="2"/>
        <v>98.778461538461542</v>
      </c>
      <c r="I24" s="12" t="s">
        <v>88</v>
      </c>
      <c r="J24" s="13"/>
    </row>
    <row r="25" spans="1:11" ht="48" x14ac:dyDescent="0.2">
      <c r="A25" s="3"/>
      <c r="B25" s="61" t="s">
        <v>33</v>
      </c>
      <c r="C25" s="62">
        <v>409</v>
      </c>
      <c r="D25" s="63">
        <v>132906</v>
      </c>
      <c r="E25" s="71">
        <v>171435.3</v>
      </c>
      <c r="F25" s="71">
        <v>171382</v>
      </c>
      <c r="G25" s="65">
        <f t="shared" si="1"/>
        <v>128.94978405790559</v>
      </c>
      <c r="H25" s="65">
        <f t="shared" si="2"/>
        <v>99.968909553633353</v>
      </c>
      <c r="I25" s="12" t="s">
        <v>89</v>
      </c>
      <c r="J25" s="13"/>
    </row>
    <row r="26" spans="1:11" ht="89.25" customHeight="1" x14ac:dyDescent="0.2">
      <c r="A26" s="3"/>
      <c r="B26" s="61" t="s">
        <v>32</v>
      </c>
      <c r="C26" s="62">
        <v>410</v>
      </c>
      <c r="D26" s="63">
        <v>36660.1</v>
      </c>
      <c r="E26" s="71">
        <v>38950.699999999997</v>
      </c>
      <c r="F26" s="71">
        <v>38639.5</v>
      </c>
      <c r="G26" s="65">
        <f t="shared" si="1"/>
        <v>105.3993306073906</v>
      </c>
      <c r="H26" s="65">
        <f t="shared" si="2"/>
        <v>99.201041316330645</v>
      </c>
      <c r="I26" s="26" t="s">
        <v>97</v>
      </c>
      <c r="J26" s="14"/>
    </row>
    <row r="27" spans="1:11" x14ac:dyDescent="0.2">
      <c r="A27" s="3"/>
      <c r="B27" s="61" t="s">
        <v>31</v>
      </c>
      <c r="C27" s="62">
        <v>412</v>
      </c>
      <c r="D27" s="63">
        <v>77449.899999999994</v>
      </c>
      <c r="E27" s="71">
        <v>80623.399999999994</v>
      </c>
      <c r="F27" s="71">
        <v>78592.2</v>
      </c>
      <c r="G27" s="65">
        <f t="shared" si="1"/>
        <v>101.47488892819744</v>
      </c>
      <c r="H27" s="65">
        <f t="shared" si="2"/>
        <v>97.480632173785779</v>
      </c>
      <c r="I27" s="12"/>
      <c r="J27" s="13"/>
    </row>
    <row r="28" spans="1:11" s="6" customFormat="1" ht="12.75" customHeight="1" x14ac:dyDescent="0.2">
      <c r="A28" s="5"/>
      <c r="B28" s="66" t="s">
        <v>30</v>
      </c>
      <c r="C28" s="67" t="s">
        <v>60</v>
      </c>
      <c r="D28" s="68">
        <f>SUM(D29:D32)</f>
        <v>406569.9</v>
      </c>
      <c r="E28" s="68">
        <f t="shared" ref="E28:F28" si="5">SUM(E29:E32)</f>
        <v>1012420.2</v>
      </c>
      <c r="F28" s="68">
        <f t="shared" si="5"/>
        <v>770024.3</v>
      </c>
      <c r="G28" s="69">
        <f t="shared" si="1"/>
        <v>189.39530447285938</v>
      </c>
      <c r="H28" s="69">
        <f t="shared" si="2"/>
        <v>76.057777195674291</v>
      </c>
      <c r="I28" s="15"/>
      <c r="J28" s="16"/>
    </row>
    <row r="29" spans="1:11" ht="63" customHeight="1" x14ac:dyDescent="0.2">
      <c r="A29" s="3"/>
      <c r="B29" s="61" t="s">
        <v>29</v>
      </c>
      <c r="C29" s="62">
        <v>501</v>
      </c>
      <c r="D29" s="63">
        <v>337945.5</v>
      </c>
      <c r="E29" s="71">
        <v>837776.5</v>
      </c>
      <c r="F29" s="71">
        <v>598168.69999999995</v>
      </c>
      <c r="G29" s="65">
        <f t="shared" si="1"/>
        <v>177.00152835294446</v>
      </c>
      <c r="H29" s="65">
        <f t="shared" si="2"/>
        <v>71.399555848128941</v>
      </c>
      <c r="I29" s="12" t="s">
        <v>80</v>
      </c>
      <c r="J29" s="13" t="s">
        <v>107</v>
      </c>
    </row>
    <row r="30" spans="1:11" ht="53.25" customHeight="1" x14ac:dyDescent="0.2">
      <c r="A30" s="3"/>
      <c r="B30" s="61" t="s">
        <v>28</v>
      </c>
      <c r="C30" s="62">
        <v>502</v>
      </c>
      <c r="D30" s="63">
        <v>20284.8</v>
      </c>
      <c r="E30" s="71">
        <v>117307.6</v>
      </c>
      <c r="F30" s="71">
        <v>116570.8</v>
      </c>
      <c r="G30" s="65">
        <f t="shared" si="1"/>
        <v>574.67068938318346</v>
      </c>
      <c r="H30" s="65">
        <f t="shared" si="2"/>
        <v>99.371907702484748</v>
      </c>
      <c r="I30" s="12" t="s">
        <v>90</v>
      </c>
      <c r="J30" s="13"/>
    </row>
    <row r="31" spans="1:11" ht="48" x14ac:dyDescent="0.2">
      <c r="A31" s="3"/>
      <c r="B31" s="61" t="s">
        <v>27</v>
      </c>
      <c r="C31" s="62">
        <v>503</v>
      </c>
      <c r="D31" s="63">
        <v>48326.9</v>
      </c>
      <c r="E31" s="71">
        <v>57326</v>
      </c>
      <c r="F31" s="71">
        <v>55274.9</v>
      </c>
      <c r="G31" s="65">
        <f t="shared" si="1"/>
        <v>114.37708605352299</v>
      </c>
      <c r="H31" s="65">
        <f t="shared" si="2"/>
        <v>96.422042354254614</v>
      </c>
      <c r="I31" s="12" t="s">
        <v>91</v>
      </c>
      <c r="J31" s="9"/>
    </row>
    <row r="32" spans="1:11" ht="57.75" customHeight="1" x14ac:dyDescent="0.2">
      <c r="A32" s="3"/>
      <c r="B32" s="61" t="s">
        <v>26</v>
      </c>
      <c r="C32" s="62">
        <v>505</v>
      </c>
      <c r="D32" s="63">
        <v>12.7</v>
      </c>
      <c r="E32" s="71">
        <v>10.1</v>
      </c>
      <c r="F32" s="71">
        <v>9.9</v>
      </c>
      <c r="G32" s="65">
        <f t="shared" si="1"/>
        <v>77.952755905511822</v>
      </c>
      <c r="H32" s="65">
        <f t="shared" si="2"/>
        <v>98.019801980198025</v>
      </c>
      <c r="I32" s="11" t="s">
        <v>93</v>
      </c>
      <c r="J32" s="17"/>
    </row>
    <row r="33" spans="1:11" s="6" customFormat="1" ht="12.75" customHeight="1" x14ac:dyDescent="0.2">
      <c r="A33" s="5"/>
      <c r="B33" s="66" t="s">
        <v>25</v>
      </c>
      <c r="C33" s="67" t="s">
        <v>61</v>
      </c>
      <c r="D33" s="68">
        <f>SUM(D34)</f>
        <v>1168.5999999999999</v>
      </c>
      <c r="E33" s="68">
        <f t="shared" ref="E33:F33" si="6">SUM(E34)</f>
        <v>1169</v>
      </c>
      <c r="F33" s="68">
        <f t="shared" si="6"/>
        <v>1168.5999999999999</v>
      </c>
      <c r="G33" s="69">
        <f t="shared" si="1"/>
        <v>100</v>
      </c>
      <c r="H33" s="69">
        <f t="shared" si="2"/>
        <v>99.965782720273737</v>
      </c>
      <c r="I33" s="15"/>
      <c r="J33" s="16"/>
    </row>
    <row r="34" spans="1:11" ht="12.75" customHeight="1" x14ac:dyDescent="0.2">
      <c r="A34" s="3"/>
      <c r="B34" s="61" t="s">
        <v>24</v>
      </c>
      <c r="C34" s="62">
        <v>605</v>
      </c>
      <c r="D34" s="63">
        <v>1168.5999999999999</v>
      </c>
      <c r="E34" s="71">
        <v>1169</v>
      </c>
      <c r="F34" s="71">
        <v>1168.5999999999999</v>
      </c>
      <c r="G34" s="65">
        <f t="shared" si="1"/>
        <v>100</v>
      </c>
      <c r="H34" s="65">
        <f t="shared" si="2"/>
        <v>99.965782720273737</v>
      </c>
      <c r="I34" s="10"/>
      <c r="J34" s="9"/>
    </row>
    <row r="35" spans="1:11" s="6" customFormat="1" ht="12.75" customHeight="1" x14ac:dyDescent="0.2">
      <c r="A35" s="5"/>
      <c r="B35" s="66" t="s">
        <v>23</v>
      </c>
      <c r="C35" s="67" t="s">
        <v>62</v>
      </c>
      <c r="D35" s="68">
        <f>SUM(D36:D40)</f>
        <v>2592041</v>
      </c>
      <c r="E35" s="68">
        <f t="shared" ref="E35:F35" si="7">SUM(E36:E40)</f>
        <v>2707594.9999999995</v>
      </c>
      <c r="F35" s="68">
        <f t="shared" si="7"/>
        <v>2656740.2999999998</v>
      </c>
      <c r="G35" s="69">
        <f t="shared" si="1"/>
        <v>102.49607548646027</v>
      </c>
      <c r="H35" s="69">
        <f t="shared" si="2"/>
        <v>98.121775967232921</v>
      </c>
      <c r="I35" s="15"/>
      <c r="J35" s="16"/>
    </row>
    <row r="36" spans="1:11" x14ac:dyDescent="0.2">
      <c r="A36" s="3"/>
      <c r="B36" s="61" t="s">
        <v>22</v>
      </c>
      <c r="C36" s="62">
        <v>701</v>
      </c>
      <c r="D36" s="63">
        <v>932551.4</v>
      </c>
      <c r="E36" s="71">
        <v>951317.9</v>
      </c>
      <c r="F36" s="71">
        <v>936605.3</v>
      </c>
      <c r="G36" s="65">
        <f t="shared" si="1"/>
        <v>100.43471062292116</v>
      </c>
      <c r="H36" s="65">
        <f t="shared" si="2"/>
        <v>98.453450733976524</v>
      </c>
      <c r="I36" s="12"/>
      <c r="J36" s="9"/>
    </row>
    <row r="37" spans="1:11" ht="175.5" customHeight="1" x14ac:dyDescent="0.2">
      <c r="A37" s="3"/>
      <c r="B37" s="61" t="s">
        <v>21</v>
      </c>
      <c r="C37" s="62">
        <v>702</v>
      </c>
      <c r="D37" s="63">
        <v>1260535.6000000001</v>
      </c>
      <c r="E37" s="71">
        <v>1350443.9</v>
      </c>
      <c r="F37" s="71">
        <v>1334382.2</v>
      </c>
      <c r="G37" s="65">
        <f t="shared" si="1"/>
        <v>105.85835100571535</v>
      </c>
      <c r="H37" s="65">
        <f t="shared" si="2"/>
        <v>98.810635525104004</v>
      </c>
      <c r="I37" s="12" t="s">
        <v>96</v>
      </c>
      <c r="J37" s="9"/>
    </row>
    <row r="38" spans="1:11" ht="73.5" customHeight="1" x14ac:dyDescent="0.2">
      <c r="A38" s="3"/>
      <c r="B38" s="61" t="s">
        <v>20</v>
      </c>
      <c r="C38" s="62">
        <v>703</v>
      </c>
      <c r="D38" s="63">
        <v>207798.39999999999</v>
      </c>
      <c r="E38" s="71">
        <v>240481.8</v>
      </c>
      <c r="F38" s="71">
        <v>238219.9</v>
      </c>
      <c r="G38" s="65">
        <f t="shared" si="1"/>
        <v>114.63991060566394</v>
      </c>
      <c r="H38" s="65">
        <f t="shared" si="2"/>
        <v>99.059429861220266</v>
      </c>
      <c r="I38" s="12" t="s">
        <v>103</v>
      </c>
      <c r="J38" s="9"/>
    </row>
    <row r="39" spans="1:11" ht="37.5" customHeight="1" x14ac:dyDescent="0.2">
      <c r="A39" s="3"/>
      <c r="B39" s="61" t="s">
        <v>19</v>
      </c>
      <c r="C39" s="62">
        <v>707</v>
      </c>
      <c r="D39" s="63">
        <v>94959</v>
      </c>
      <c r="E39" s="71">
        <v>83799.5</v>
      </c>
      <c r="F39" s="71">
        <v>66672.5</v>
      </c>
      <c r="G39" s="65">
        <f t="shared" si="1"/>
        <v>70.211880917027344</v>
      </c>
      <c r="H39" s="65">
        <f t="shared" si="2"/>
        <v>79.561930560444864</v>
      </c>
      <c r="I39" s="12" t="s">
        <v>101</v>
      </c>
      <c r="J39" s="20" t="s">
        <v>102</v>
      </c>
    </row>
    <row r="40" spans="1:11" ht="44.25" customHeight="1" x14ac:dyDescent="0.2">
      <c r="A40" s="3"/>
      <c r="B40" s="61" t="s">
        <v>18</v>
      </c>
      <c r="C40" s="62">
        <v>709</v>
      </c>
      <c r="D40" s="63">
        <v>96196.6</v>
      </c>
      <c r="E40" s="71">
        <v>81551.899999999994</v>
      </c>
      <c r="F40" s="71">
        <v>80860.399999999994</v>
      </c>
      <c r="G40" s="65">
        <f t="shared" si="1"/>
        <v>84.057440699567337</v>
      </c>
      <c r="H40" s="65">
        <f t="shared" si="2"/>
        <v>99.152073710115886</v>
      </c>
      <c r="I40" s="12" t="s">
        <v>81</v>
      </c>
      <c r="J40" s="9"/>
    </row>
    <row r="41" spans="1:11" s="6" customFormat="1" ht="18" customHeight="1" x14ac:dyDescent="0.2">
      <c r="A41" s="5"/>
      <c r="B41" s="66" t="s">
        <v>17</v>
      </c>
      <c r="C41" s="67" t="s">
        <v>63</v>
      </c>
      <c r="D41" s="68">
        <f>SUM(D42:D43)</f>
        <v>249628.2</v>
      </c>
      <c r="E41" s="68">
        <f t="shared" ref="E41:F41" si="8">SUM(E42:E43)</f>
        <v>261072.30000000002</v>
      </c>
      <c r="F41" s="68">
        <f t="shared" si="8"/>
        <v>257289.4</v>
      </c>
      <c r="G41" s="69">
        <f t="shared" si="1"/>
        <v>103.06904428265715</v>
      </c>
      <c r="H41" s="69">
        <f t="shared" si="2"/>
        <v>98.551014412482658</v>
      </c>
      <c r="I41" s="18"/>
      <c r="J41" s="16"/>
    </row>
    <row r="42" spans="1:11" x14ac:dyDescent="0.2">
      <c r="A42" s="3"/>
      <c r="B42" s="61" t="s">
        <v>16</v>
      </c>
      <c r="C42" s="62">
        <v>801</v>
      </c>
      <c r="D42" s="63">
        <v>249401.60000000001</v>
      </c>
      <c r="E42" s="71">
        <v>260845.7</v>
      </c>
      <c r="F42" s="71">
        <v>257062.8</v>
      </c>
      <c r="G42" s="65">
        <f t="shared" si="1"/>
        <v>103.07183273884368</v>
      </c>
      <c r="H42" s="65">
        <f t="shared" si="2"/>
        <v>98.549755660146971</v>
      </c>
      <c r="I42" s="12"/>
      <c r="J42" s="9"/>
    </row>
    <row r="43" spans="1:11" ht="12.75" customHeight="1" x14ac:dyDescent="0.2">
      <c r="A43" s="3"/>
      <c r="B43" s="61" t="s">
        <v>15</v>
      </c>
      <c r="C43" s="62">
        <v>804</v>
      </c>
      <c r="D43" s="63">
        <v>226.6</v>
      </c>
      <c r="E43" s="71">
        <v>226.6</v>
      </c>
      <c r="F43" s="71">
        <v>226.6</v>
      </c>
      <c r="G43" s="65">
        <f t="shared" si="1"/>
        <v>100</v>
      </c>
      <c r="H43" s="65">
        <f t="shared" si="2"/>
        <v>100</v>
      </c>
      <c r="I43" s="10"/>
      <c r="J43" s="9"/>
    </row>
    <row r="44" spans="1:11" s="6" customFormat="1" ht="12.75" customHeight="1" x14ac:dyDescent="0.2">
      <c r="A44" s="5"/>
      <c r="B44" s="66" t="s">
        <v>14</v>
      </c>
      <c r="C44" s="67" t="s">
        <v>64</v>
      </c>
      <c r="D44" s="68">
        <f>SUM(D45)</f>
        <v>888.4</v>
      </c>
      <c r="E44" s="68">
        <f t="shared" ref="E44:F44" si="9">SUM(E45)</f>
        <v>547.29999999999995</v>
      </c>
      <c r="F44" s="68">
        <f t="shared" si="9"/>
        <v>547.20000000000005</v>
      </c>
      <c r="G44" s="69">
        <f t="shared" si="1"/>
        <v>61.59387663214769</v>
      </c>
      <c r="H44" s="69">
        <f t="shared" si="2"/>
        <v>99.981728485291441</v>
      </c>
      <c r="I44" s="15"/>
      <c r="J44" s="16"/>
    </row>
    <row r="45" spans="1:11" ht="55.5" customHeight="1" x14ac:dyDescent="0.2">
      <c r="A45" s="3"/>
      <c r="B45" s="61" t="s">
        <v>13</v>
      </c>
      <c r="C45" s="62">
        <v>909</v>
      </c>
      <c r="D45" s="63">
        <v>888.4</v>
      </c>
      <c r="E45" s="71">
        <v>547.29999999999995</v>
      </c>
      <c r="F45" s="71">
        <v>547.20000000000005</v>
      </c>
      <c r="G45" s="65">
        <f t="shared" si="1"/>
        <v>61.59387663214769</v>
      </c>
      <c r="H45" s="65">
        <f t="shared" si="2"/>
        <v>99.981728485291441</v>
      </c>
      <c r="I45" s="12" t="s">
        <v>82</v>
      </c>
      <c r="J45" s="9"/>
    </row>
    <row r="46" spans="1:11" s="6" customFormat="1" ht="12.75" customHeight="1" x14ac:dyDescent="0.2">
      <c r="A46" s="5"/>
      <c r="B46" s="66" t="s">
        <v>12</v>
      </c>
      <c r="C46" s="67" t="s">
        <v>65</v>
      </c>
      <c r="D46" s="68">
        <f>SUM(D47:D50)</f>
        <v>202794.9</v>
      </c>
      <c r="E46" s="68">
        <f t="shared" ref="E46:F46" si="10">SUM(E47:E50)</f>
        <v>194316.59999999998</v>
      </c>
      <c r="F46" s="68">
        <f t="shared" si="10"/>
        <v>169041.3</v>
      </c>
      <c r="G46" s="69">
        <f t="shared" si="1"/>
        <v>83.355794450452152</v>
      </c>
      <c r="H46" s="69">
        <f t="shared" si="2"/>
        <v>86.992722186370088</v>
      </c>
      <c r="I46" s="15"/>
      <c r="J46" s="16"/>
    </row>
    <row r="47" spans="1:11" ht="31.5" customHeight="1" x14ac:dyDescent="0.2">
      <c r="A47" s="3"/>
      <c r="B47" s="61" t="s">
        <v>11</v>
      </c>
      <c r="C47" s="62">
        <v>1001</v>
      </c>
      <c r="D47" s="63">
        <v>6000</v>
      </c>
      <c r="E47" s="71">
        <v>8927.2000000000007</v>
      </c>
      <c r="F47" s="71">
        <v>8925.6</v>
      </c>
      <c r="G47" s="65">
        <f t="shared" si="1"/>
        <v>148.76</v>
      </c>
      <c r="H47" s="65">
        <f t="shared" si="2"/>
        <v>99.982077247065149</v>
      </c>
      <c r="I47" s="12" t="s">
        <v>83</v>
      </c>
      <c r="J47" s="9"/>
    </row>
    <row r="48" spans="1:11" ht="72" x14ac:dyDescent="0.2">
      <c r="A48" s="3"/>
      <c r="B48" s="61" t="s">
        <v>10</v>
      </c>
      <c r="C48" s="62">
        <v>1003</v>
      </c>
      <c r="D48" s="63">
        <v>53562.1</v>
      </c>
      <c r="E48" s="71">
        <v>41490.1</v>
      </c>
      <c r="F48" s="71">
        <v>32833.699999999997</v>
      </c>
      <c r="G48" s="65">
        <f t="shared" si="1"/>
        <v>61.300247749808165</v>
      </c>
      <c r="H48" s="65">
        <f t="shared" si="2"/>
        <v>79.136227678410037</v>
      </c>
      <c r="I48" s="12" t="s">
        <v>84</v>
      </c>
      <c r="J48" s="13" t="s">
        <v>85</v>
      </c>
      <c r="K48" s="22"/>
    </row>
    <row r="49" spans="1:11" ht="102" customHeight="1" x14ac:dyDescent="0.2">
      <c r="A49" s="3"/>
      <c r="B49" s="61" t="s">
        <v>9</v>
      </c>
      <c r="C49" s="62">
        <v>1004</v>
      </c>
      <c r="D49" s="63">
        <v>124346.2</v>
      </c>
      <c r="E49" s="71">
        <v>125148</v>
      </c>
      <c r="F49" s="71">
        <v>109554</v>
      </c>
      <c r="G49" s="65">
        <f t="shared" si="1"/>
        <v>88.104019262349794</v>
      </c>
      <c r="H49" s="65">
        <f t="shared" si="2"/>
        <v>87.539553169047849</v>
      </c>
      <c r="I49" s="12" t="s">
        <v>95</v>
      </c>
      <c r="J49" s="13" t="s">
        <v>94</v>
      </c>
      <c r="K49" s="22"/>
    </row>
    <row r="50" spans="1:11" ht="68.25" customHeight="1" x14ac:dyDescent="0.2">
      <c r="A50" s="3"/>
      <c r="B50" s="61" t="s">
        <v>8</v>
      </c>
      <c r="C50" s="62">
        <v>1006</v>
      </c>
      <c r="D50" s="63">
        <v>18886.599999999999</v>
      </c>
      <c r="E50" s="71">
        <v>18751.3</v>
      </c>
      <c r="F50" s="71">
        <v>17728</v>
      </c>
      <c r="G50" s="65">
        <f t="shared" si="1"/>
        <v>93.865491936081668</v>
      </c>
      <c r="H50" s="65">
        <f t="shared" si="2"/>
        <v>94.542778367366537</v>
      </c>
      <c r="I50" s="25" t="s">
        <v>86</v>
      </c>
      <c r="J50" s="13" t="s">
        <v>87</v>
      </c>
    </row>
    <row r="51" spans="1:11" s="6" customFormat="1" ht="12.75" customHeight="1" x14ac:dyDescent="0.2">
      <c r="A51" s="5"/>
      <c r="B51" s="66" t="s">
        <v>7</v>
      </c>
      <c r="C51" s="67" t="s">
        <v>66</v>
      </c>
      <c r="D51" s="68">
        <f>SUM(D52:D53)</f>
        <v>203810.4</v>
      </c>
      <c r="E51" s="68">
        <f t="shared" ref="E51:F51" si="11">SUM(E52:E53)</f>
        <v>177428.5</v>
      </c>
      <c r="F51" s="68">
        <f t="shared" si="11"/>
        <v>173395</v>
      </c>
      <c r="G51" s="69">
        <f t="shared" si="1"/>
        <v>85.07662023135228</v>
      </c>
      <c r="H51" s="69">
        <f t="shared" si="2"/>
        <v>97.726689906074839</v>
      </c>
      <c r="I51" s="15"/>
      <c r="J51" s="19"/>
    </row>
    <row r="52" spans="1:11" ht="86.25" customHeight="1" x14ac:dyDescent="0.2">
      <c r="A52" s="3"/>
      <c r="B52" s="61" t="s">
        <v>6</v>
      </c>
      <c r="C52" s="62">
        <v>1101</v>
      </c>
      <c r="D52" s="63">
        <v>203810.4</v>
      </c>
      <c r="E52" s="71">
        <v>177428.5</v>
      </c>
      <c r="F52" s="71">
        <v>173395</v>
      </c>
      <c r="G52" s="65">
        <f t="shared" si="1"/>
        <v>85.07662023135228</v>
      </c>
      <c r="H52" s="65">
        <f t="shared" si="2"/>
        <v>97.726689906074839</v>
      </c>
      <c r="I52" s="12" t="s">
        <v>104</v>
      </c>
      <c r="J52" s="9"/>
    </row>
    <row r="53" spans="1:11" ht="81.75" hidden="1" customHeight="1" x14ac:dyDescent="0.2">
      <c r="A53" s="3"/>
      <c r="B53" s="61" t="s">
        <v>5</v>
      </c>
      <c r="C53" s="62">
        <v>1102</v>
      </c>
      <c r="D53" s="72"/>
      <c r="E53" s="63"/>
      <c r="F53" s="63"/>
      <c r="G53" s="65" t="e">
        <f t="shared" si="1"/>
        <v>#DIV/0!</v>
      </c>
      <c r="H53" s="65" t="e">
        <f t="shared" si="2"/>
        <v>#DIV/0!</v>
      </c>
      <c r="I53" s="7"/>
      <c r="J53" s="8"/>
    </row>
    <row r="54" spans="1:11" s="6" customFormat="1" ht="12.75" customHeight="1" x14ac:dyDescent="0.2">
      <c r="A54" s="5"/>
      <c r="B54" s="66" t="s">
        <v>4</v>
      </c>
      <c r="C54" s="67" t="s">
        <v>67</v>
      </c>
      <c r="D54" s="68">
        <f>SUM(D56+D55)</f>
        <v>18181.099999999999</v>
      </c>
      <c r="E54" s="68">
        <f t="shared" ref="E54:F54" si="12">SUM(E56+E55)</f>
        <v>22781.1</v>
      </c>
      <c r="F54" s="68">
        <f t="shared" si="12"/>
        <v>21949.200000000001</v>
      </c>
      <c r="G54" s="69">
        <f t="shared" si="1"/>
        <v>120.72536865206176</v>
      </c>
      <c r="H54" s="69">
        <f t="shared" si="2"/>
        <v>96.34828871301211</v>
      </c>
      <c r="I54" s="15"/>
      <c r="J54" s="16"/>
    </row>
    <row r="55" spans="1:11" ht="42" customHeight="1" x14ac:dyDescent="0.2">
      <c r="A55" s="3"/>
      <c r="B55" s="61" t="s">
        <v>3</v>
      </c>
      <c r="C55" s="62">
        <v>1202</v>
      </c>
      <c r="D55" s="63">
        <v>11675.6</v>
      </c>
      <c r="E55" s="71">
        <v>16275.6</v>
      </c>
      <c r="F55" s="71">
        <v>15445</v>
      </c>
      <c r="G55" s="65">
        <f t="shared" si="1"/>
        <v>132.28442221384768</v>
      </c>
      <c r="H55" s="65">
        <f t="shared" si="2"/>
        <v>94.896655115633209</v>
      </c>
      <c r="I55" s="28" t="s">
        <v>98</v>
      </c>
      <c r="J55" s="27" t="s">
        <v>102</v>
      </c>
    </row>
    <row r="56" spans="1:11" x14ac:dyDescent="0.2">
      <c r="A56" s="3"/>
      <c r="B56" s="61" t="s">
        <v>2</v>
      </c>
      <c r="C56" s="62">
        <v>1204</v>
      </c>
      <c r="D56" s="63">
        <v>6505.5</v>
      </c>
      <c r="E56" s="71">
        <v>6505.5</v>
      </c>
      <c r="F56" s="71">
        <v>6504.2</v>
      </c>
      <c r="G56" s="65">
        <f t="shared" si="1"/>
        <v>99.9800169087695</v>
      </c>
      <c r="H56" s="65">
        <f t="shared" si="2"/>
        <v>99.9800169087695</v>
      </c>
      <c r="I56" s="12"/>
      <c r="J56" s="9"/>
    </row>
    <row r="57" spans="1:11" s="6" customFormat="1" ht="29.25" customHeight="1" x14ac:dyDescent="0.2">
      <c r="A57" s="5"/>
      <c r="B57" s="66" t="s">
        <v>1</v>
      </c>
      <c r="C57" s="67" t="s">
        <v>68</v>
      </c>
      <c r="D57" s="68">
        <f>SUM(D58)</f>
        <v>4177</v>
      </c>
      <c r="E57" s="68">
        <f t="shared" ref="E57:F57" si="13">SUM(E58)</f>
        <v>2063.1</v>
      </c>
      <c r="F57" s="68">
        <f t="shared" si="13"/>
        <v>1908</v>
      </c>
      <c r="G57" s="69">
        <f t="shared" si="1"/>
        <v>45.678716782379695</v>
      </c>
      <c r="H57" s="69">
        <f t="shared" si="2"/>
        <v>92.482187000145416</v>
      </c>
      <c r="I57" s="15"/>
      <c r="J57" s="16"/>
    </row>
    <row r="58" spans="1:11" ht="32.25" customHeight="1" x14ac:dyDescent="0.2">
      <c r="A58" s="3"/>
      <c r="B58" s="61" t="s">
        <v>0</v>
      </c>
      <c r="C58" s="62">
        <v>1301</v>
      </c>
      <c r="D58" s="63">
        <v>4177</v>
      </c>
      <c r="E58" s="71">
        <v>2063.1</v>
      </c>
      <c r="F58" s="71">
        <v>1908</v>
      </c>
      <c r="G58" s="65">
        <f t="shared" si="1"/>
        <v>45.678716782379695</v>
      </c>
      <c r="H58" s="65">
        <f t="shared" si="2"/>
        <v>92.482187000145416</v>
      </c>
      <c r="I58" s="11" t="s">
        <v>92</v>
      </c>
      <c r="J58" s="17" t="s">
        <v>92</v>
      </c>
    </row>
    <row r="59" spans="1:11" s="80" customFormat="1" ht="24.75" customHeight="1" thickBot="1" x14ac:dyDescent="0.3">
      <c r="A59" s="73"/>
      <c r="B59" s="74" t="s">
        <v>55</v>
      </c>
      <c r="C59" s="75"/>
      <c r="D59" s="76">
        <f>SUM(D8+D17+D21+D28+D33+D35+D41+D44+D46+D51+D54+D57)</f>
        <v>4489680.1000000006</v>
      </c>
      <c r="E59" s="76">
        <f>SUM(E8+E17+E21+E28+E33+E35+E41+E44+E46+E51+E54+E57)</f>
        <v>5287675.5999999978</v>
      </c>
      <c r="F59" s="76">
        <f>SUM(F8+F17+F21+F28+F33+F35+F41+F44+F46+F51+F54+F57)</f>
        <v>4949403.5000000009</v>
      </c>
      <c r="G59" s="77">
        <f t="shared" si="1"/>
        <v>110.23955804779946</v>
      </c>
      <c r="H59" s="77">
        <f t="shared" si="2"/>
        <v>93.602631371712803</v>
      </c>
      <c r="I59" s="78"/>
      <c r="J59" s="79"/>
    </row>
    <row r="60" spans="1:11" ht="12.75" customHeight="1" x14ac:dyDescent="0.2">
      <c r="A60" s="4"/>
      <c r="B60" s="55"/>
      <c r="C60" s="55"/>
      <c r="D60" s="56"/>
      <c r="E60" s="56"/>
      <c r="F60" s="56"/>
      <c r="G60" s="56"/>
      <c r="H60" s="56"/>
      <c r="I60" s="57"/>
      <c r="J60" s="54"/>
    </row>
    <row r="61" spans="1:11" x14ac:dyDescent="0.2">
      <c r="B61" s="54"/>
      <c r="C61" s="54"/>
      <c r="D61" s="54"/>
      <c r="E61" s="54"/>
      <c r="F61" s="54"/>
      <c r="G61" s="54"/>
      <c r="H61" s="54"/>
      <c r="I61" s="54"/>
      <c r="J61" s="54"/>
    </row>
  </sheetData>
  <mergeCells count="11">
    <mergeCell ref="L6:T7"/>
    <mergeCell ref="B2:J2"/>
    <mergeCell ref="F4:F6"/>
    <mergeCell ref="G4:G6"/>
    <mergeCell ref="B4:B6"/>
    <mergeCell ref="C4:C6"/>
    <mergeCell ref="J4:J6"/>
    <mergeCell ref="D4:D6"/>
    <mergeCell ref="H4:H6"/>
    <mergeCell ref="I4:I6"/>
    <mergeCell ref="E4:E6"/>
  </mergeCells>
  <pageMargins left="0.39370078740157483" right="0.39370078740157483" top="0.98425196850393704" bottom="0.19685039370078741" header="0.51181102362204722" footer="0.5118110236220472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Сяфукова Эльвира Мягзумовна</cp:lastModifiedBy>
  <cp:lastPrinted>2021-04-08T10:33:49Z</cp:lastPrinted>
  <dcterms:created xsi:type="dcterms:W3CDTF">2019-02-14T09:36:25Z</dcterms:created>
  <dcterms:modified xsi:type="dcterms:W3CDTF">2021-04-08T10:33:53Z</dcterms:modified>
</cp:coreProperties>
</file>