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ОТДЕЛ  ДОХОДОВ\ИСПОЛНЕНИЕ\исполнение 2023 год\1. исполнение за первый квартал\"/>
    </mc:Choice>
  </mc:AlternateContent>
  <bookViews>
    <workbookView xWindow="0" yWindow="0" windowWidth="25200" windowHeight="11985"/>
  </bookViews>
  <sheets>
    <sheet name="Доходы" sheetId="31" r:id="rId1"/>
  </sheets>
  <definedNames>
    <definedName name="_Date_">#REF!</definedName>
    <definedName name="_Otchet_Period_Source__AT_ObjectName">#REF!</definedName>
    <definedName name="_Period_">#REF!</definedName>
    <definedName name="а">#REF!</definedName>
    <definedName name="б">#REF!</definedName>
    <definedName name="д">#REF!</definedName>
    <definedName name="ддж">#REF!</definedName>
    <definedName name="Дох">#REF!</definedName>
    <definedName name="доходы">#REF!</definedName>
    <definedName name="Л">#REF!</definedName>
    <definedName name="округ">#REF!</definedName>
    <definedName name="пррнн">#REF!</definedName>
    <definedName name="ю">#REF!</definedName>
    <definedName name="я">#REF!</definedName>
    <definedName name="яя">#REF!</definedName>
  </definedNames>
  <calcPr calcId="162913" fullPrecision="0"/>
</workbook>
</file>

<file path=xl/calcChain.xml><?xml version="1.0" encoding="utf-8"?>
<calcChain xmlns="http://schemas.openxmlformats.org/spreadsheetml/2006/main">
  <c r="E32" i="31" l="1"/>
  <c r="D40" i="31" l="1"/>
  <c r="D32" i="31" l="1"/>
  <c r="C32" i="31"/>
  <c r="D25" i="31"/>
  <c r="E25" i="31"/>
  <c r="C25" i="31"/>
  <c r="E24" i="31" l="1"/>
  <c r="D24" i="31"/>
  <c r="C24" i="31"/>
  <c r="G33" i="31"/>
  <c r="G34" i="31"/>
  <c r="G35" i="31"/>
  <c r="G36" i="31"/>
  <c r="F33" i="31"/>
  <c r="F34" i="31"/>
  <c r="F35" i="31"/>
  <c r="F36" i="31"/>
  <c r="G27" i="31"/>
  <c r="G29" i="31"/>
  <c r="F26" i="31"/>
  <c r="F27" i="31"/>
  <c r="F28" i="31"/>
  <c r="F29" i="31"/>
  <c r="G19" i="31" l="1"/>
  <c r="G20" i="31"/>
  <c r="G21" i="31"/>
  <c r="F19" i="31"/>
  <c r="F20" i="31"/>
  <c r="F21" i="31"/>
  <c r="E18" i="31"/>
  <c r="D18" i="31"/>
  <c r="C18" i="31"/>
  <c r="G14" i="31" l="1"/>
  <c r="G17" i="31"/>
  <c r="F14" i="31"/>
  <c r="F17" i="31"/>
  <c r="E13" i="31"/>
  <c r="E10" i="31" s="1"/>
  <c r="D13" i="31"/>
  <c r="D10" i="31" s="1"/>
  <c r="C13" i="31"/>
  <c r="C10" i="31" s="1"/>
  <c r="G11" i="31" l="1"/>
  <c r="G12" i="31"/>
  <c r="G13" i="31"/>
  <c r="G18" i="31"/>
  <c r="G22" i="31"/>
  <c r="G25" i="31"/>
  <c r="G30" i="31"/>
  <c r="G31" i="31"/>
  <c r="G32" i="31"/>
  <c r="G37" i="31"/>
  <c r="G42" i="31"/>
  <c r="G43" i="31"/>
  <c r="G44" i="31"/>
  <c r="G45" i="31"/>
  <c r="F11" i="31"/>
  <c r="F12" i="31"/>
  <c r="F13" i="31"/>
  <c r="F18" i="31"/>
  <c r="F22" i="31"/>
  <c r="F25" i="31"/>
  <c r="F30" i="31"/>
  <c r="F31" i="31"/>
  <c r="F32" i="31"/>
  <c r="F37" i="31"/>
  <c r="F42" i="31"/>
  <c r="F43" i="31"/>
  <c r="F44" i="31"/>
  <c r="F45" i="31"/>
  <c r="E40" i="31"/>
  <c r="E39" i="31" s="1"/>
  <c r="D39" i="31"/>
  <c r="C40" i="31"/>
  <c r="C39" i="31" s="1"/>
  <c r="C9" i="31"/>
  <c r="G40" i="31" l="1"/>
  <c r="G10" i="31"/>
  <c r="D9" i="31"/>
  <c r="D8" i="31" s="1"/>
  <c r="G24" i="31"/>
  <c r="C8" i="31"/>
  <c r="E9" i="31"/>
  <c r="F10" i="31"/>
  <c r="F40" i="31"/>
  <c r="F24" i="31"/>
  <c r="F9" i="31" l="1"/>
  <c r="G9" i="31"/>
  <c r="G39" i="31"/>
  <c r="F39" i="31"/>
  <c r="E8" i="31"/>
  <c r="F8" i="31" l="1"/>
  <c r="G8" i="31"/>
</calcChain>
</file>

<file path=xl/sharedStrings.xml><?xml version="1.0" encoding="utf-8"?>
<sst xmlns="http://schemas.openxmlformats.org/spreadsheetml/2006/main" count="93" uniqueCount="93">
  <si>
    <t>2</t>
  </si>
  <si>
    <t>3</t>
  </si>
  <si>
    <t>4</t>
  </si>
  <si>
    <t>5</t>
  </si>
  <si>
    <t>6</t>
  </si>
  <si>
    <t>Налоговые доходы</t>
  </si>
  <si>
    <t>Неналоговые доходы</t>
  </si>
  <si>
    <t>Безвозмездные поступления</t>
  </si>
  <si>
    <t>иные межбюджетные трансферты</t>
  </si>
  <si>
    <t>(тыс.рублей)</t>
  </si>
  <si>
    <t>Вид дохода</t>
  </si>
  <si>
    <t>Всего доходов</t>
  </si>
  <si>
    <t>Налоговые 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</si>
  <si>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</si>
  <si>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</si>
  <si>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</si>
  <si>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</si>
  <si>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</si>
  <si>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</si>
  <si>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Уточненный план на год</t>
  </si>
  <si>
    <t xml:space="preserve">Исполнение за 1 квартал </t>
  </si>
  <si>
    <t>Государственная пошлина</t>
  </si>
  <si>
    <t>План на 1 квартал (кассовый)</t>
  </si>
  <si>
    <t>% исполнения к плану на год</t>
  </si>
  <si>
    <t>% исполнения к (кассовому) плану на 1 квартал</t>
  </si>
  <si>
    <t>Безвозмездные поступления от государственных (муниципальных) организаций в бюджеты городских округов</t>
  </si>
  <si>
    <t>Безвозмездные поступления от негосударственных организаций в бюджеты городских округов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</si>
  <si>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</si>
  <si>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</si>
  <si>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</si>
  <si>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Транспортный налог</t>
  </si>
  <si>
    <t>Земельный налог</t>
  </si>
  <si>
    <t>000 1 00 00000 00 0000 000</t>
  </si>
  <si>
    <t>000 1 01 02000 01 0000 110</t>
  </si>
  <si>
    <t>000 1 03 02000 01 0000 110</t>
  </si>
  <si>
    <t>000 1 05 00000 00 0000 000</t>
  </si>
  <si>
    <t>000 1 05 01000 01 0000 110</t>
  </si>
  <si>
    <t>000 1 05 02000 02 0000 110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</si>
  <si>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</si>
  <si>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</si>
  <si>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</si>
  <si>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</si>
  <si>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</si>
  <si>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</si>
  <si>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</si>
  <si>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</si>
  <si>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</si>
  <si>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</si>
  <si>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</si>
  <si>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000 2 02 00000 00 0000 000</t>
  </si>
  <si>
    <t>000 2 03 04099 04 0000 150</t>
  </si>
  <si>
    <t>000 2 02 10000 00 0000 150</t>
  </si>
  <si>
    <t>000 2 02 20000 00 0000 150</t>
  </si>
  <si>
    <t>000 2 02 30000 00 0000 150</t>
  </si>
  <si>
    <t>000 2 02 40000 00 0000 150</t>
  </si>
  <si>
    <t>000 2 04 04099 04 0000 150</t>
  </si>
  <si>
    <t>Код бюджетной классификации</t>
  </si>
  <si>
    <t>000 1 05 04000 02 0000 110</t>
  </si>
  <si>
    <t>Налог, взимаемый в связи с применением патентной системы налогообложения</t>
  </si>
  <si>
    <t>000 1 06 04000 02 0000 110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</si>
  <si>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</si>
  <si>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</si>
  <si>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</si>
  <si>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</si>
  <si>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7</t>
  </si>
  <si>
    <t>000 1 09 00000 00 0000 000</t>
  </si>
  <si>
    <t>Задолженность и перерасчеты по отмененным налогам, сборам и иным платежам</t>
  </si>
  <si>
    <t xml:space="preserve"> 000 1 11 01000 00 0000 120</t>
  </si>
  <si>
    <t>000 1 11 05000 00 0000 120</t>
  </si>
  <si>
    <t>000 1 11 07000 00 0000 120</t>
  </si>
  <si>
    <t xml:space="preserve">000 1 11 09000 00 0000 120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</si>
  <si>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</si>
  <si>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</si>
  <si>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</si>
  <si>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</si>
  <si>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000 1 14 01000 00 0000 410</t>
  </si>
  <si>
    <t>000 1 14 02000 00 0000 000</t>
  </si>
  <si>
    <t>000 1 14 06000 00 0000 430</t>
  </si>
  <si>
    <t>000 1 14 06300 00 0000 430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</si>
  <si>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</si>
  <si>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</si>
  <si>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   от    продажи    земельных   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</si>
  <si>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</si>
  <si>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в т.ч.</t>
  </si>
  <si>
    <t>Доходы от продажи материальных и нематериальных активов, в т.ч.</t>
  </si>
  <si>
    <t>Доходы от использования имущества, находящегося в государственной и муниципальной собственности, в т.ч.</t>
  </si>
  <si>
    <t>Налоги на имущество, в т.ч.</t>
  </si>
  <si>
    <t>Налоги на совокупный доход, в т.ч.</t>
  </si>
  <si>
    <t>000 1 05 03000 01 0000 110</t>
  </si>
  <si>
    <t>Единый сельскохозяйственный налог</t>
  </si>
  <si>
    <t xml:space="preserve">Сведения об исполнении бюджета городского округа Мегион ХМАО-Югры за первый квартал 2023 года по доходам в разрезе видов доходов в сравнении с запланированными значениями на первый квартал 2023 года 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</si>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</sst>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_р_._-;\-* #,##0.0_р_._-;_-* &quot;-&quot;?_р_._-;_-@_-"/>
    <numFmt numFmtId="166" formatCode="_(* #,##0.00_);_(* \(#,##0.00\);_(* &quot;-&quot;??_);_(@_)"/>
    <numFmt numFmtId="167" formatCode="#,##0.0"/>
  </numFmts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4" fontId="9" fillId="0" borderId="0" applyFont="0" applyFill="0" applyBorder="0" applyAlignment="0" applyProtection="0"/>
    <xf numFmtId="0" fontId="2" fillId="0" borderId="0"/>
    <xf numFmtId="0" fontId="1" fillId="0" borderId="0"/>
    <xf numFmtId="0" fontId="9" fillId="0" borderId="0">
      <alignment wrapText="1"/>
    </xf>
    <xf numFmtId="49" fontId="9" fillId="0" borderId="4">
      <alignment horizontal="left" vertical="top" wrapText="1"/>
    </xf>
    <xf numFmtId="166" fontId="4" fillId="0" borderId="0" applyFont="0" applyFill="0" applyBorder="0" applyAlignment="0" applyProtection="0"/>
  </cellStyleXfs>
  <cellXfs count="43">
    <xf numFmtId="0" fontId="0" fillId="0" borderId="0" xfId="0"/>
    <xf numFmtId="0" fontId="6" fillId="2" borderId="0" xfId="56" applyFont="1" applyFill="1">
      <alignment wrapText="1"/>
    </xf>
    <xf numFmtId="0" fontId="7" fillId="2" borderId="1" xfId="56" applyFont="1" applyFill="1" applyBorder="1" applyAlignment="1">
      <alignment horizontal="left" wrapText="1"/>
    </xf>
    <xf numFmtId="0" fontId="6" fillId="2" borderId="1" xfId="56" applyFont="1" applyFill="1" applyBorder="1" applyAlignment="1">
      <alignment horizontal="left" wrapText="1"/>
    </xf>
    <xf numFmtId="0" fontId="6" fillId="2" borderId="1" xfId="56" applyFont="1" applyFill="1" applyBorder="1">
      <alignment wrapText="1"/>
    </xf>
    <xf numFmtId="0" fontId="6" fillId="2" borderId="1" xfId="56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165" fontId="6" fillId="2" borderId="0" xfId="56" applyNumberFormat="1" applyFont="1" applyFill="1">
      <alignment wrapText="1"/>
    </xf>
    <xf numFmtId="0" fontId="6" fillId="2" borderId="0" xfId="0" applyFont="1" applyFill="1" applyAlignment="1">
      <alignment horizontal="right" wrapText="1"/>
    </xf>
    <xf numFmtId="167" fontId="7" fillId="2" borderId="1" xfId="53" applyNumberFormat="1" applyFont="1" applyFill="1" applyBorder="1" applyAlignment="1">
      <alignment horizontal="right" wrapText="1"/>
    </xf>
    <xf numFmtId="167" fontId="6" fillId="2" borderId="1" xfId="53" applyNumberFormat="1" applyFont="1" applyFill="1" applyBorder="1" applyAlignment="1">
      <alignment horizontal="right" wrapText="1"/>
    </xf>
    <xf numFmtId="167" fontId="6" fillId="2" borderId="1" xfId="58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0" fontId="12" fillId="2" borderId="1" xfId="56" applyFont="1" applyFill="1" applyBorder="1" applyAlignment="1">
      <alignment horizontal="left" wrapText="1"/>
    </xf>
    <xf numFmtId="167" fontId="12" fillId="2" borderId="1" xfId="53" applyNumberFormat="1" applyFont="1" applyFill="1" applyBorder="1" applyAlignment="1">
      <alignment horizontal="right" wrapText="1"/>
    </xf>
    <xf numFmtId="0" fontId="6" fillId="2" borderId="1" xfId="56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left"/>
    </xf>
    <xf numFmtId="0" fontId="6" fillId="2" borderId="1" xfId="56" applyFont="1" applyFill="1" applyBorder="1" applyAlignment="1">
      <alignment horizontal="right" vertical="top" wrapText="1"/>
    </xf>
    <xf numFmtId="0" fontId="6" fillId="2" borderId="1" xfId="56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left" wrapText="1"/>
    </xf>
    <xf numFmtId="49" fontId="6" fillId="2" borderId="3" xfId="56" applyNumberFormat="1" applyFont="1" applyFill="1" applyBorder="1" applyAlignment="1">
      <alignment horizontal="center" vertical="center" wrapText="1"/>
    </xf>
    <xf numFmtId="49" fontId="7" fillId="2" borderId="3" xfId="56" applyNumberFormat="1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left"/>
    </xf>
    <xf numFmtId="49" fontId="6" fillId="2" borderId="4" xfId="57" applyFont="1" applyFill="1">
      <alignment horizontal="left" vertical="top" wrapText="1"/>
    </xf>
    <xf numFmtId="49" fontId="6" fillId="2" borderId="1" xfId="0" applyNumberFormat="1" applyFont="1" applyFill="1" applyBorder="1" applyAlignment="1" applyProtection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7" fillId="2" borderId="1" xfId="56" applyFont="1" applyFill="1" applyBorder="1">
      <alignment wrapText="1"/>
    </xf>
    <xf numFmtId="167" fontId="6" fillId="0" borderId="1" xfId="53" applyNumberFormat="1" applyFont="1" applyFill="1" applyBorder="1" applyAlignment="1">
      <alignment horizontal="right" wrapText="1"/>
    </xf>
    <xf numFmtId="167" fontId="6" fillId="0" borderId="1" xfId="58" applyNumberFormat="1" applyFont="1" applyFill="1" applyBorder="1" applyAlignment="1">
      <alignment horizontal="right" wrapText="1"/>
    </xf>
    <xf numFmtId="167" fontId="7" fillId="0" borderId="1" xfId="53" applyNumberFormat="1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56" applyFont="1" applyFill="1" applyBorder="1" applyAlignment="1">
      <alignment horizontal="center" vertical="center" wrapText="1"/>
    </xf>
    <xf numFmtId="0" fontId="6" fillId="2" borderId="3" xfId="56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49" fontId="6" fillId="2" borderId="2" xfId="56" applyNumberFormat="1" applyFont="1" applyFill="1" applyBorder="1" applyAlignment="1">
      <alignment horizontal="center" vertical="center" wrapText="1"/>
    </xf>
    <xf numFmtId="49" fontId="6" fillId="2" borderId="3" xfId="56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</cellXfs>
  <cellStyles count="59">
    <cellStyle name="Normal" xfId="52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30"/>
    <cellStyle name="Обычный 19" xfId="54"/>
    <cellStyle name="Обычный 2" xfId="9"/>
    <cellStyle name="Обычный 2 10" xfId="25"/>
    <cellStyle name="Обычный 2 11" xfId="26"/>
    <cellStyle name="Обычный 2 12" xfId="27"/>
    <cellStyle name="Обычный 2 13" xfId="28"/>
    <cellStyle name="Обычный 2 14" xfId="29"/>
    <cellStyle name="Обычный 2 15" xfId="31"/>
    <cellStyle name="Обычный 2 16" xfId="32"/>
    <cellStyle name="Обычный 2 17" xfId="33"/>
    <cellStyle name="Обычный 2 18" xfId="34"/>
    <cellStyle name="Обычный 2 19" xfId="35"/>
    <cellStyle name="Обычный 2 2" xfId="17"/>
    <cellStyle name="Обычный 2 20" xfId="36"/>
    <cellStyle name="Обычный 2 21" xfId="37"/>
    <cellStyle name="Обычный 2 22" xfId="38"/>
    <cellStyle name="Обычный 2 23" xfId="39"/>
    <cellStyle name="Обычный 2 24" xfId="40"/>
    <cellStyle name="Обычный 2 25" xfId="41"/>
    <cellStyle name="Обычный 2 26" xfId="42"/>
    <cellStyle name="Обычный 2 27" xfId="43"/>
    <cellStyle name="Обычный 2 28" xfId="44"/>
    <cellStyle name="Обычный 2 29" xfId="45"/>
    <cellStyle name="Обычный 2 3" xfId="18"/>
    <cellStyle name="Обычный 2 30" xfId="46"/>
    <cellStyle name="Обычный 2 31" xfId="47"/>
    <cellStyle name="Обычный 2 32" xfId="48"/>
    <cellStyle name="Обычный 2 33" xfId="49"/>
    <cellStyle name="Обычный 2 34" xfId="50"/>
    <cellStyle name="Обычный 2 35" xfId="51"/>
    <cellStyle name="Обычный 2 4" xfId="19"/>
    <cellStyle name="Обычный 2 5" xfId="20"/>
    <cellStyle name="Обычный 2 6" xfId="21"/>
    <cellStyle name="Обычный 2 7" xfId="22"/>
    <cellStyle name="Обычный 2 8" xfId="23"/>
    <cellStyle name="Обычный 2 9" xfId="24"/>
    <cellStyle name="Обычный 20" xfId="55"/>
    <cellStyle name="Обычный 21" xfId="56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Свойства элементов измерения [печать]" xfId="57"/>
    <cellStyle name="Финансовый" xfId="53" builtinId="3"/>
    <cellStyle name="Финансовый_Лист1" xfId="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="90" zoomScaleNormal="90" workbookViewId="0">
      <selection activeCell="A48" sqref="A48"/>
    </sheetView>
  </sheetViews>
  <sheetFormatPr defaultColWidth="8.85546875" defaultRowHeight="12.75" x14ac:dyDescent="0.2"/>
  <cols>
    <col min="1" max="1" width="24.42578125" style="1" customWidth="1"/>
    <col min="2" max="2" width="57.85546875" style="1" customWidth="1"/>
    <col min="3" max="3" width="16.28515625" style="1" customWidth="1"/>
    <col min="4" max="4" width="16" style="1" customWidth="1"/>
    <col min="5" max="5" width="17.28515625" style="1" customWidth="1"/>
    <col min="6" max="6" width="14.28515625" style="1" customWidth="1"/>
    <col min="7" max="7" width="14.5703125" style="1" customWidth="1"/>
    <col min="8" max="8" width="8.85546875" style="1" customWidth="1"/>
    <col min="9" max="16384" width="8.85546875" style="1"/>
  </cols>
  <sheetData>
    <row r="1" spans="1:7" ht="18.75" customHeight="1" x14ac:dyDescent="0.2">
      <c r="E1" s="7"/>
    </row>
    <row r="3" spans="1:7" ht="33.75" customHeight="1" x14ac:dyDescent="0.2">
      <c r="A3" s="36" t="s">
        <v>90</v>
      </c>
      <c r="B3" s="36"/>
      <c r="C3" s="36"/>
      <c r="D3" s="36"/>
      <c r="E3" s="36"/>
      <c r="F3" s="36"/>
      <c r="G3" s="36"/>
    </row>
    <row r="4" spans="1:7" ht="12.75" customHeight="1" x14ac:dyDescent="0.2">
      <c r="B4" s="6"/>
      <c r="C4" s="6"/>
      <c r="D4" s="6"/>
      <c r="E4" s="6"/>
      <c r="F4" s="6"/>
      <c r="G4" s="8" t="s">
        <v>9</v>
      </c>
    </row>
    <row r="5" spans="1:7" ht="12.75" customHeight="1" x14ac:dyDescent="0.2">
      <c r="A5" s="34" t="s">
        <v>56</v>
      </c>
      <c r="B5" s="37" t="s">
        <v>10</v>
      </c>
      <c r="C5" s="39" t="s">
        <v>19</v>
      </c>
      <c r="D5" s="40" t="s">
        <v>22</v>
      </c>
      <c r="E5" s="32" t="s">
        <v>20</v>
      </c>
      <c r="F5" s="39" t="s">
        <v>23</v>
      </c>
      <c r="G5" s="32" t="s">
        <v>24</v>
      </c>
    </row>
    <row r="6" spans="1:7" ht="45" customHeight="1" x14ac:dyDescent="0.2">
      <c r="A6" s="35"/>
      <c r="B6" s="38"/>
      <c r="C6" s="33"/>
      <c r="D6" s="41"/>
      <c r="E6" s="33"/>
      <c r="F6" s="42"/>
      <c r="G6" s="33"/>
    </row>
    <row r="7" spans="1:7" x14ac:dyDescent="0.2">
      <c r="A7" s="18">
        <v>1</v>
      </c>
      <c r="B7" s="22" t="s">
        <v>0</v>
      </c>
      <c r="C7" s="22" t="s">
        <v>1</v>
      </c>
      <c r="D7" s="22" t="s">
        <v>2</v>
      </c>
      <c r="E7" s="22" t="s">
        <v>3</v>
      </c>
      <c r="F7" s="22" t="s">
        <v>4</v>
      </c>
      <c r="G7" s="22" t="s">
        <v>64</v>
      </c>
    </row>
    <row r="8" spans="1:7" x14ac:dyDescent="0.2">
      <c r="A8" s="4"/>
      <c r="B8" s="23" t="s">
        <v>11</v>
      </c>
      <c r="C8" s="9">
        <f>SUM(C9+C39)</f>
        <v>6395368.7999999998</v>
      </c>
      <c r="D8" s="9">
        <f>SUM(D9+D39)</f>
        <v>1005792.5</v>
      </c>
      <c r="E8" s="9">
        <f>SUM(E9+E39)</f>
        <v>962995.3</v>
      </c>
      <c r="F8" s="9">
        <f>SUM(E8/C8)*100</f>
        <v>15.1</v>
      </c>
      <c r="G8" s="9">
        <f>SUM(E8/D8)*100</f>
        <v>95.7</v>
      </c>
    </row>
    <row r="9" spans="1:7" x14ac:dyDescent="0.2">
      <c r="A9" s="24" t="s">
        <v>32</v>
      </c>
      <c r="B9" s="2" t="s">
        <v>12</v>
      </c>
      <c r="C9" s="9">
        <f>SUM(C10+C24)</f>
        <v>1519256.8</v>
      </c>
      <c r="D9" s="9">
        <f>SUM(D10+D24)</f>
        <v>318107</v>
      </c>
      <c r="E9" s="9">
        <f>SUM(E10+E24)</f>
        <v>347959.4</v>
      </c>
      <c r="F9" s="9">
        <f t="shared" ref="F9:F45" si="0">SUM(E9/C9)*100</f>
        <v>22.9</v>
      </c>
      <c r="G9" s="9">
        <f t="shared" ref="G9:G45" si="1">SUM(E9/D9)*100</f>
        <v>109.4</v>
      </c>
    </row>
    <row r="10" spans="1:7" x14ac:dyDescent="0.2">
      <c r="A10" s="15"/>
      <c r="B10" s="2" t="s">
        <v>5</v>
      </c>
      <c r="C10" s="9">
        <f>SUM(C11+C12+C13+C18+C22)</f>
        <v>1279737.7</v>
      </c>
      <c r="D10" s="9">
        <f t="shared" ref="D10:E10" si="2">SUM(D11+D12+D13+D18+D22)</f>
        <v>283163.8</v>
      </c>
      <c r="E10" s="9">
        <f t="shared" si="2"/>
        <v>285317.5</v>
      </c>
      <c r="F10" s="9">
        <f t="shared" si="0"/>
        <v>22.3</v>
      </c>
      <c r="G10" s="9">
        <f t="shared" si="1"/>
        <v>100.8</v>
      </c>
    </row>
    <row r="11" spans="1:7" ht="14.25" customHeight="1" x14ac:dyDescent="0.2">
      <c r="A11" s="16" t="s">
        <v>33</v>
      </c>
      <c r="B11" s="3" t="s">
        <v>13</v>
      </c>
      <c r="C11" s="11">
        <v>977294.9</v>
      </c>
      <c r="D11" s="11">
        <v>229300</v>
      </c>
      <c r="E11" s="11">
        <v>246119.6</v>
      </c>
      <c r="F11" s="10">
        <f t="shared" si="0"/>
        <v>25.2</v>
      </c>
      <c r="G11" s="10">
        <f t="shared" si="1"/>
        <v>107.3</v>
      </c>
    </row>
    <row r="12" spans="1:7" ht="27.75" customHeight="1" x14ac:dyDescent="0.2">
      <c r="A12" s="16" t="s">
        <v>34</v>
      </c>
      <c r="B12" s="3" t="s">
        <v>14</v>
      </c>
      <c r="C12" s="11">
        <v>14784.4</v>
      </c>
      <c r="D12" s="11">
        <v>3699</v>
      </c>
      <c r="E12" s="11">
        <v>4238.1000000000004</v>
      </c>
      <c r="F12" s="10">
        <f t="shared" si="0"/>
        <v>28.7</v>
      </c>
      <c r="G12" s="10">
        <f t="shared" si="1"/>
        <v>114.6</v>
      </c>
    </row>
    <row r="13" spans="1:7" ht="18" customHeight="1" x14ac:dyDescent="0.2">
      <c r="A13" s="16" t="s">
        <v>35</v>
      </c>
      <c r="B13" s="13" t="s">
        <v>87</v>
      </c>
      <c r="C13" s="14">
        <f>SUM(C14:C17)</f>
        <v>178424</v>
      </c>
      <c r="D13" s="14">
        <f>SUM(D14:D17)</f>
        <v>32600</v>
      </c>
      <c r="E13" s="14">
        <f>SUM(E14:E17)</f>
        <v>18869.2</v>
      </c>
      <c r="F13" s="14">
        <f t="shared" si="0"/>
        <v>10.6</v>
      </c>
      <c r="G13" s="14">
        <f t="shared" si="1"/>
        <v>57.9</v>
      </c>
    </row>
    <row r="14" spans="1:7" ht="26.25" customHeight="1" x14ac:dyDescent="0.2">
      <c r="A14" s="16" t="s">
        <v>36</v>
      </c>
      <c r="B14" s="12" t="s">
        <v>27</v>
      </c>
      <c r="C14" s="10">
        <v>171700</v>
      </c>
      <c r="D14" s="10">
        <v>30000</v>
      </c>
      <c r="E14" s="10">
        <v>21457.599999999999</v>
      </c>
      <c r="F14" s="10">
        <f t="shared" si="0"/>
        <v>12.5</v>
      </c>
      <c r="G14" s="10">
        <f t="shared" si="1"/>
        <v>71.5</v>
      </c>
    </row>
    <row r="15" spans="1:7" ht="19.5" customHeight="1" x14ac:dyDescent="0.2">
      <c r="A15" s="16" t="s">
        <v>37</v>
      </c>
      <c r="B15" s="12" t="s">
        <v>28</v>
      </c>
      <c r="C15" s="10">
        <v>0</v>
      </c>
      <c r="D15" s="10">
        <v>0</v>
      </c>
      <c r="E15" s="10">
        <v>-164.5</v>
      </c>
      <c r="F15" s="10">
        <v>0</v>
      </c>
      <c r="G15" s="10">
        <v>0</v>
      </c>
    </row>
    <row r="16" spans="1:7" ht="19.5" customHeight="1" x14ac:dyDescent="0.2">
      <c r="A16" s="16" t="s">
        <v>88</v>
      </c>
      <c r="B16" s="12" t="s">
        <v>89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ht="27.75" customHeight="1" x14ac:dyDescent="0.2">
      <c r="A17" s="16" t="s">
        <v>57</v>
      </c>
      <c r="B17" s="12" t="s">
        <v>58</v>
      </c>
      <c r="C17" s="10">
        <v>6724</v>
      </c>
      <c r="D17" s="10">
        <v>2600</v>
      </c>
      <c r="E17" s="10">
        <v>-2423.9</v>
      </c>
      <c r="F17" s="10">
        <f t="shared" si="0"/>
        <v>-36</v>
      </c>
      <c r="G17" s="10">
        <f t="shared" si="1"/>
        <v>-93.2</v>
      </c>
    </row>
    <row r="18" spans="1:7" ht="19.5" customHeight="1" x14ac:dyDescent="0.2">
      <c r="A18" s="16" t="s">
        <v>38</v>
      </c>
      <c r="B18" s="13" t="s">
        <v>86</v>
      </c>
      <c r="C18" s="14">
        <f>SUM(C19:C21)</f>
        <v>100054</v>
      </c>
      <c r="D18" s="14">
        <f>SUM(D19:D21)</f>
        <v>15300</v>
      </c>
      <c r="E18" s="14">
        <f>SUM(E19:E21)</f>
        <v>13838.8</v>
      </c>
      <c r="F18" s="14">
        <f t="shared" si="0"/>
        <v>13.8</v>
      </c>
      <c r="G18" s="14">
        <f t="shared" si="1"/>
        <v>90.4</v>
      </c>
    </row>
    <row r="19" spans="1:7" ht="18.75" customHeight="1" x14ac:dyDescent="0.2">
      <c r="A19" s="16" t="s">
        <v>39</v>
      </c>
      <c r="B19" s="12" t="s">
        <v>29</v>
      </c>
      <c r="C19" s="10">
        <v>29300</v>
      </c>
      <c r="D19" s="10">
        <v>2300</v>
      </c>
      <c r="E19" s="10">
        <v>2316.9</v>
      </c>
      <c r="F19" s="10">
        <f t="shared" si="0"/>
        <v>7.9</v>
      </c>
      <c r="G19" s="10">
        <f t="shared" si="1"/>
        <v>100.7</v>
      </c>
    </row>
    <row r="20" spans="1:7" ht="18" customHeight="1" x14ac:dyDescent="0.2">
      <c r="A20" s="16" t="s">
        <v>59</v>
      </c>
      <c r="B20" s="12" t="s">
        <v>30</v>
      </c>
      <c r="C20" s="10">
        <v>24600</v>
      </c>
      <c r="D20" s="10">
        <v>3500</v>
      </c>
      <c r="E20" s="10">
        <v>4009.4</v>
      </c>
      <c r="F20" s="10">
        <f t="shared" si="0"/>
        <v>16.3</v>
      </c>
      <c r="G20" s="10">
        <f t="shared" si="1"/>
        <v>114.6</v>
      </c>
    </row>
    <row r="21" spans="1:7" ht="15" customHeight="1" x14ac:dyDescent="0.2">
      <c r="A21" s="16" t="s">
        <v>40</v>
      </c>
      <c r="B21" s="12" t="s">
        <v>31</v>
      </c>
      <c r="C21" s="10">
        <v>46154</v>
      </c>
      <c r="D21" s="10">
        <v>9500</v>
      </c>
      <c r="E21" s="10">
        <v>7512.5</v>
      </c>
      <c r="F21" s="10">
        <f t="shared" si="0"/>
        <v>16.3</v>
      </c>
      <c r="G21" s="10">
        <f t="shared" si="1"/>
        <v>79.099999999999994</v>
      </c>
    </row>
    <row r="22" spans="1:7" ht="15" customHeight="1" x14ac:dyDescent="0.2">
      <c r="A22" s="16" t="s">
        <v>41</v>
      </c>
      <c r="B22" s="3" t="s">
        <v>21</v>
      </c>
      <c r="C22" s="10">
        <v>9180.4</v>
      </c>
      <c r="D22" s="10">
        <v>2264.8000000000002</v>
      </c>
      <c r="E22" s="10">
        <v>2251.8000000000002</v>
      </c>
      <c r="F22" s="10">
        <f t="shared" si="0"/>
        <v>24.5</v>
      </c>
      <c r="G22" s="10">
        <f t="shared" si="1"/>
        <v>99.4</v>
      </c>
    </row>
    <row r="23" spans="1:7" ht="27" customHeight="1" x14ac:dyDescent="0.2">
      <c r="A23" s="16" t="s">
        <v>65</v>
      </c>
      <c r="B23" s="25" t="s">
        <v>66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x14ac:dyDescent="0.2">
      <c r="A24" s="4"/>
      <c r="B24" s="2" t="s">
        <v>6</v>
      </c>
      <c r="C24" s="9">
        <f>SUM(C25+C30+C31+C32+C37+C38)</f>
        <v>239519.1</v>
      </c>
      <c r="D24" s="9">
        <f t="shared" ref="D24:E24" si="3">SUM(D25+D30+D31+D32+D37+D38)</f>
        <v>34943.199999999997</v>
      </c>
      <c r="E24" s="31">
        <f t="shared" si="3"/>
        <v>62641.9</v>
      </c>
      <c r="F24" s="9">
        <f t="shared" si="0"/>
        <v>26.2</v>
      </c>
      <c r="G24" s="9">
        <f t="shared" si="1"/>
        <v>179.3</v>
      </c>
    </row>
    <row r="25" spans="1:7" ht="30" customHeight="1" x14ac:dyDescent="0.2">
      <c r="A25" s="16" t="s">
        <v>42</v>
      </c>
      <c r="B25" s="19" t="s">
        <v>85</v>
      </c>
      <c r="C25" s="10">
        <f>SUM(C26+C27+C28+C29)</f>
        <v>148076.29999999999</v>
      </c>
      <c r="D25" s="10">
        <f t="shared" ref="D25:E25" si="4">SUM(D26+D27+D28+D29)</f>
        <v>14508.5</v>
      </c>
      <c r="E25" s="10">
        <f t="shared" si="4"/>
        <v>32283.200000000001</v>
      </c>
      <c r="F25" s="10">
        <f t="shared" si="0"/>
        <v>21.8</v>
      </c>
      <c r="G25" s="10">
        <f t="shared" si="1"/>
        <v>222.5</v>
      </c>
    </row>
    <row r="26" spans="1:7" ht="38.25" customHeight="1" x14ac:dyDescent="0.2">
      <c r="A26" s="26" t="s">
        <v>67</v>
      </c>
      <c r="B26" s="20" t="s">
        <v>71</v>
      </c>
      <c r="C26" s="10">
        <v>8</v>
      </c>
      <c r="D26" s="10">
        <v>0</v>
      </c>
      <c r="E26" s="10">
        <v>0</v>
      </c>
      <c r="F26" s="10">
        <f t="shared" si="0"/>
        <v>0</v>
      </c>
      <c r="G26" s="10">
        <v>0</v>
      </c>
    </row>
    <row r="27" spans="1:7" ht="64.5" customHeight="1" x14ac:dyDescent="0.2">
      <c r="A27" s="26" t="s">
        <v>68</v>
      </c>
      <c r="B27" s="20" t="s">
        <v>72</v>
      </c>
      <c r="C27" s="10">
        <v>132757</v>
      </c>
      <c r="D27" s="10">
        <v>10518</v>
      </c>
      <c r="E27" s="10">
        <v>27584.1</v>
      </c>
      <c r="F27" s="10">
        <f t="shared" si="0"/>
        <v>20.8</v>
      </c>
      <c r="G27" s="10">
        <f t="shared" si="1"/>
        <v>262.3</v>
      </c>
    </row>
    <row r="28" spans="1:7" ht="27.75" customHeight="1" x14ac:dyDescent="0.2">
      <c r="A28" s="26" t="s">
        <v>69</v>
      </c>
      <c r="B28" s="20" t="s">
        <v>73</v>
      </c>
      <c r="C28" s="10">
        <v>400</v>
      </c>
      <c r="D28" s="10">
        <v>0</v>
      </c>
      <c r="E28" s="10">
        <v>0</v>
      </c>
      <c r="F28" s="10">
        <f t="shared" si="0"/>
        <v>0</v>
      </c>
      <c r="G28" s="10">
        <v>0</v>
      </c>
    </row>
    <row r="29" spans="1:7" ht="63" customHeight="1" x14ac:dyDescent="0.2">
      <c r="A29" s="26" t="s">
        <v>70</v>
      </c>
      <c r="B29" s="20" t="s">
        <v>74</v>
      </c>
      <c r="C29" s="10">
        <v>14911.3</v>
      </c>
      <c r="D29" s="10">
        <v>3990.5</v>
      </c>
      <c r="E29" s="29">
        <v>4699.1000000000004</v>
      </c>
      <c r="F29" s="10">
        <f t="shared" si="0"/>
        <v>31.5</v>
      </c>
      <c r="G29" s="10">
        <f t="shared" si="1"/>
        <v>117.8</v>
      </c>
    </row>
    <row r="30" spans="1:7" ht="21" customHeight="1" x14ac:dyDescent="0.2">
      <c r="A30" s="16" t="s">
        <v>43</v>
      </c>
      <c r="B30" s="3" t="s">
        <v>15</v>
      </c>
      <c r="C30" s="11">
        <v>9906</v>
      </c>
      <c r="D30" s="11">
        <v>2476.4</v>
      </c>
      <c r="E30" s="30">
        <v>3261.3</v>
      </c>
      <c r="F30" s="10">
        <f t="shared" si="0"/>
        <v>32.9</v>
      </c>
      <c r="G30" s="10">
        <f t="shared" si="1"/>
        <v>131.69999999999999</v>
      </c>
    </row>
    <row r="31" spans="1:7" ht="21" customHeight="1" x14ac:dyDescent="0.2">
      <c r="A31" s="16" t="s">
        <v>44</v>
      </c>
      <c r="B31" s="3" t="s">
        <v>63</v>
      </c>
      <c r="C31" s="11">
        <v>161</v>
      </c>
      <c r="D31" s="11">
        <v>153</v>
      </c>
      <c r="E31" s="30">
        <v>2144.6</v>
      </c>
      <c r="F31" s="10">
        <f t="shared" si="0"/>
        <v>1332</v>
      </c>
      <c r="G31" s="10">
        <f t="shared" si="1"/>
        <v>1401.7</v>
      </c>
    </row>
    <row r="32" spans="1:7" ht="27.75" customHeight="1" x14ac:dyDescent="0.2">
      <c r="A32" s="16" t="s">
        <v>45</v>
      </c>
      <c r="B32" s="13" t="s">
        <v>84</v>
      </c>
      <c r="C32" s="10">
        <f>SUM(C33+C34+C35+C36)</f>
        <v>76179</v>
      </c>
      <c r="D32" s="10">
        <f t="shared" ref="D32:E32" si="5">SUM(D33+D34+D35+D36)</f>
        <v>16577</v>
      </c>
      <c r="E32" s="29">
        <f t="shared" si="5"/>
        <v>23975.9</v>
      </c>
      <c r="F32" s="10">
        <f t="shared" si="0"/>
        <v>31.5</v>
      </c>
      <c r="G32" s="10">
        <f t="shared" si="1"/>
        <v>144.6</v>
      </c>
    </row>
    <row r="33" spans="1:7" ht="24.75" customHeight="1" x14ac:dyDescent="0.2">
      <c r="A33" s="26" t="s">
        <v>75</v>
      </c>
      <c r="B33" s="20" t="s">
        <v>79</v>
      </c>
      <c r="C33" s="10">
        <v>63763</v>
      </c>
      <c r="D33" s="10">
        <v>15263</v>
      </c>
      <c r="E33" s="29">
        <v>19294.599999999999</v>
      </c>
      <c r="F33" s="10">
        <f t="shared" si="0"/>
        <v>30.3</v>
      </c>
      <c r="G33" s="10">
        <f t="shared" si="1"/>
        <v>126.4</v>
      </c>
    </row>
    <row r="34" spans="1:7" ht="64.5" customHeight="1" x14ac:dyDescent="0.2">
      <c r="A34" s="26" t="s">
        <v>76</v>
      </c>
      <c r="B34" s="21" t="s">
        <v>80</v>
      </c>
      <c r="C34" s="10">
        <v>1160</v>
      </c>
      <c r="D34" s="10">
        <v>290</v>
      </c>
      <c r="E34" s="29">
        <v>462.9</v>
      </c>
      <c r="F34" s="10">
        <f t="shared" si="0"/>
        <v>39.9</v>
      </c>
      <c r="G34" s="10">
        <f t="shared" si="1"/>
        <v>159.6</v>
      </c>
    </row>
    <row r="35" spans="1:7" ht="27.75" customHeight="1" x14ac:dyDescent="0.2">
      <c r="A35" s="26" t="s">
        <v>77</v>
      </c>
      <c r="B35" s="21" t="s">
        <v>81</v>
      </c>
      <c r="C35" s="10">
        <v>10553</v>
      </c>
      <c r="D35" s="10">
        <v>850</v>
      </c>
      <c r="E35" s="29">
        <v>2939.1</v>
      </c>
      <c r="F35" s="10">
        <f t="shared" si="0"/>
        <v>27.9</v>
      </c>
      <c r="G35" s="10">
        <f t="shared" si="1"/>
        <v>345.8</v>
      </c>
    </row>
    <row r="36" spans="1:7" ht="52.5" customHeight="1" x14ac:dyDescent="0.2">
      <c r="A36" s="26" t="s">
        <v>78</v>
      </c>
      <c r="B36" s="27" t="s">
        <v>82</v>
      </c>
      <c r="C36" s="10">
        <v>703</v>
      </c>
      <c r="D36" s="10">
        <v>174</v>
      </c>
      <c r="E36" s="10">
        <v>1279.3</v>
      </c>
      <c r="F36" s="10">
        <f t="shared" si="0"/>
        <v>182</v>
      </c>
      <c r="G36" s="10">
        <f t="shared" si="1"/>
        <v>735.2</v>
      </c>
    </row>
    <row r="37" spans="1:7" ht="18.75" customHeight="1" x14ac:dyDescent="0.2">
      <c r="A37" s="16" t="s">
        <v>46</v>
      </c>
      <c r="B37" s="3" t="s">
        <v>16</v>
      </c>
      <c r="C37" s="10">
        <v>5196.8</v>
      </c>
      <c r="D37" s="10">
        <v>1228.3</v>
      </c>
      <c r="E37" s="10">
        <v>974.7</v>
      </c>
      <c r="F37" s="10">
        <f t="shared" si="0"/>
        <v>18.8</v>
      </c>
      <c r="G37" s="10">
        <f t="shared" si="1"/>
        <v>79.400000000000006</v>
      </c>
    </row>
    <row r="38" spans="1:7" ht="16.5" customHeight="1" x14ac:dyDescent="0.2">
      <c r="A38" s="16" t="s">
        <v>47</v>
      </c>
      <c r="B38" s="3" t="s">
        <v>17</v>
      </c>
      <c r="C38" s="10">
        <v>0</v>
      </c>
      <c r="D38" s="10">
        <v>0</v>
      </c>
      <c r="E38" s="10">
        <v>2.2000000000000002</v>
      </c>
      <c r="F38" s="10">
        <v>0</v>
      </c>
      <c r="G38" s="10">
        <v>0</v>
      </c>
    </row>
    <row r="39" spans="1:7" ht="15" customHeight="1" x14ac:dyDescent="0.2">
      <c r="A39" s="24" t="s">
        <v>48</v>
      </c>
      <c r="B39" s="28" t="s">
        <v>7</v>
      </c>
      <c r="C39" s="9">
        <f>SUM(C40+C46+C47+C48)</f>
        <v>4876112</v>
      </c>
      <c r="D39" s="9">
        <f>SUM(D40+D46+D47+D48)</f>
        <v>687685.5</v>
      </c>
      <c r="E39" s="9">
        <f>SUM(E40+E46+E47+E48)</f>
        <v>615035.9</v>
      </c>
      <c r="F39" s="9">
        <f t="shared" si="0"/>
        <v>12.6</v>
      </c>
      <c r="G39" s="9">
        <f t="shared" si="1"/>
        <v>89.4</v>
      </c>
    </row>
    <row r="40" spans="1:7" ht="27.75" customHeight="1" x14ac:dyDescent="0.2">
      <c r="A40" s="16" t="s">
        <v>49</v>
      </c>
      <c r="B40" s="4" t="s">
        <v>18</v>
      </c>
      <c r="C40" s="10">
        <f>SUM(C42+C43+C44+C45)</f>
        <v>4876112</v>
      </c>
      <c r="D40" s="10">
        <f>SUM(D42+D43+D44+D45)</f>
        <v>687685.5</v>
      </c>
      <c r="E40" s="10">
        <f>SUM(E42+E43+E44+E45)</f>
        <v>616797.5</v>
      </c>
      <c r="F40" s="10">
        <f t="shared" si="0"/>
        <v>12.6</v>
      </c>
      <c r="G40" s="10">
        <f t="shared" si="1"/>
        <v>89.7</v>
      </c>
    </row>
    <row r="41" spans="1:7" x14ac:dyDescent="0.2">
      <c r="A41" s="4"/>
      <c r="B41" s="3" t="s">
        <v>83</v>
      </c>
      <c r="C41" s="10"/>
      <c r="D41" s="10"/>
      <c r="E41" s="10"/>
      <c r="F41" s="10"/>
      <c r="G41" s="10"/>
    </row>
    <row r="42" spans="1:7" ht="12.75" customHeight="1" x14ac:dyDescent="0.2">
      <c r="A42" s="16" t="s">
        <v>51</v>
      </c>
      <c r="B42" s="17" t="s">
        <v>60</v>
      </c>
      <c r="C42" s="10">
        <v>675816.2</v>
      </c>
      <c r="D42" s="10">
        <v>140729.79999999999</v>
      </c>
      <c r="E42" s="10">
        <v>160551.70000000001</v>
      </c>
      <c r="F42" s="10">
        <f t="shared" si="0"/>
        <v>23.8</v>
      </c>
      <c r="G42" s="10">
        <f t="shared" si="1"/>
        <v>114.1</v>
      </c>
    </row>
    <row r="43" spans="1:7" ht="12.75" customHeight="1" x14ac:dyDescent="0.2">
      <c r="A43" s="16" t="s">
        <v>52</v>
      </c>
      <c r="B43" s="17" t="s">
        <v>61</v>
      </c>
      <c r="C43" s="10">
        <v>1934692.5</v>
      </c>
      <c r="D43" s="10">
        <v>39826.1</v>
      </c>
      <c r="E43" s="10">
        <v>13345.9</v>
      </c>
      <c r="F43" s="10">
        <f t="shared" si="0"/>
        <v>0.7</v>
      </c>
      <c r="G43" s="10">
        <f t="shared" si="1"/>
        <v>33.5</v>
      </c>
    </row>
    <row r="44" spans="1:7" ht="12.75" customHeight="1" x14ac:dyDescent="0.2">
      <c r="A44" s="16" t="s">
        <v>53</v>
      </c>
      <c r="B44" s="17" t="s">
        <v>62</v>
      </c>
      <c r="C44" s="10">
        <v>2200052.1</v>
      </c>
      <c r="D44" s="10">
        <v>485161.9</v>
      </c>
      <c r="E44" s="10">
        <v>424193.3</v>
      </c>
      <c r="F44" s="10">
        <f t="shared" si="0"/>
        <v>19.3</v>
      </c>
      <c r="G44" s="10">
        <f t="shared" si="1"/>
        <v>87.4</v>
      </c>
    </row>
    <row r="45" spans="1:7" ht="12.75" customHeight="1" x14ac:dyDescent="0.2">
      <c r="A45" s="16" t="s">
        <v>54</v>
      </c>
      <c r="B45" s="5" t="s">
        <v>8</v>
      </c>
      <c r="C45" s="10">
        <v>65551.199999999997</v>
      </c>
      <c r="D45" s="10">
        <v>21967.7</v>
      </c>
      <c r="E45" s="10">
        <v>18706.599999999999</v>
      </c>
      <c r="F45" s="10">
        <f t="shared" si="0"/>
        <v>28.5</v>
      </c>
      <c r="G45" s="10">
        <f t="shared" si="1"/>
        <v>85.2</v>
      </c>
    </row>
    <row r="46" spans="1:7" ht="27.75" customHeight="1" x14ac:dyDescent="0.2">
      <c r="A46" s="16" t="s">
        <v>50</v>
      </c>
      <c r="B46" s="20" t="s">
        <v>25</v>
      </c>
      <c r="C46" s="10">
        <v>0</v>
      </c>
      <c r="D46" s="10">
        <v>0</v>
      </c>
      <c r="E46" s="10">
        <v>300.2</v>
      </c>
      <c r="F46" s="10">
        <v>0</v>
      </c>
      <c r="G46" s="10">
        <v>0</v>
      </c>
    </row>
    <row r="47" spans="1:7" ht="33" customHeight="1" x14ac:dyDescent="0.2">
      <c r="A47" s="16" t="s">
        <v>55</v>
      </c>
      <c r="B47" s="20" t="s">
        <v>26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ht="41.25" customHeight="1" x14ac:dyDescent="0.2">
      <c r="A48" s="16" t="s">
        <v>91</v>
      </c>
      <c r="B48" s="4" t="s">
        <v>92</v>
      </c>
      <c r="C48" s="10">
        <v>0</v>
      </c>
      <c r="D48" s="10">
        <v>0</v>
      </c>
      <c r="E48" s="10">
        <v>-2061.8000000000002</v>
      </c>
      <c r="F48" s="10">
        <v>0</v>
      </c>
      <c r="G48" s="10">
        <v>0</v>
      </c>
    </row>
    <row r="50" spans="6:6" x14ac:dyDescent="0.2">
      <c r="F50" s="7"/>
    </row>
  </sheetData>
  <mergeCells count="8">
    <mergeCell ref="G5:G6"/>
    <mergeCell ref="A5:A6"/>
    <mergeCell ref="A3:G3"/>
    <mergeCell ref="B5:B6"/>
    <mergeCell ref="C5:C6"/>
    <mergeCell ref="D5:D6"/>
    <mergeCell ref="E5:E6"/>
    <mergeCell ref="F5:F6"/>
  </mergeCells>
  <pageMargins left="0.19685039370078741" right="0.11811023622047245" top="0.15748031496062992" bottom="0.15748031496062992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Ситникова Вероника Анатольев</cp:lastModifiedBy>
  <cp:lastPrinted>2023-04-12T07:15:36Z</cp:lastPrinted>
  <dcterms:created xsi:type="dcterms:W3CDTF">1999-06-18T11:49:53Z</dcterms:created>
  <dcterms:modified xsi:type="dcterms:W3CDTF">2023-04-18T05:00:51Z</dcterms:modified>
</cp:coreProperties>
</file>