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ena\Downloads\"/>
    </mc:Choice>
  </mc:AlternateContent>
  <bookViews>
    <workbookView xWindow="0" yWindow="0" windowWidth="15336" windowHeight="7512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L33" i="31" l="1"/>
  <c r="K34" i="31"/>
  <c r="K35" i="31"/>
  <c r="L26" i="31"/>
  <c r="J33" i="31"/>
  <c r="K29" i="31"/>
  <c r="K28" i="31"/>
  <c r="J26" i="31"/>
  <c r="H33" i="31"/>
  <c r="I37" i="31"/>
  <c r="K37" i="31" s="1"/>
  <c r="I36" i="31"/>
  <c r="K36" i="31" s="1"/>
  <c r="I35" i="31"/>
  <c r="I34" i="31"/>
  <c r="I30" i="31"/>
  <c r="K30" i="31" s="1"/>
  <c r="I29" i="31"/>
  <c r="I28" i="31"/>
  <c r="I27" i="31"/>
  <c r="K27" i="31" s="1"/>
  <c r="H26" i="31"/>
  <c r="G33" i="31"/>
  <c r="G26" i="31"/>
  <c r="E33" i="31"/>
  <c r="E26" i="31"/>
  <c r="C33" i="31"/>
  <c r="C26" i="31"/>
  <c r="C25" i="31" l="1"/>
  <c r="L41" i="31" l="1"/>
  <c r="L40" i="31" s="1"/>
  <c r="L25" i="31"/>
  <c r="L19" i="31"/>
  <c r="L14" i="31"/>
  <c r="J41" i="31"/>
  <c r="J40" i="31" s="1"/>
  <c r="J25" i="31"/>
  <c r="J19" i="31"/>
  <c r="J14" i="31"/>
  <c r="H14" i="31"/>
  <c r="H19" i="31"/>
  <c r="H41" i="31"/>
  <c r="H40" i="31" s="1"/>
  <c r="H25" i="31"/>
  <c r="E49" i="31"/>
  <c r="E48" i="31"/>
  <c r="E46" i="31"/>
  <c r="E45" i="31"/>
  <c r="E44" i="31"/>
  <c r="E43" i="31"/>
  <c r="E39" i="31"/>
  <c r="E38" i="31"/>
  <c r="E23" i="31"/>
  <c r="E22" i="31"/>
  <c r="E21" i="31"/>
  <c r="E20" i="31"/>
  <c r="E18" i="31"/>
  <c r="E17" i="31"/>
  <c r="E16" i="31"/>
  <c r="E15" i="31"/>
  <c r="E13" i="31"/>
  <c r="E12" i="31"/>
  <c r="D41" i="31"/>
  <c r="L11" i="31" l="1"/>
  <c r="L9" i="31"/>
  <c r="J11" i="31"/>
  <c r="J9" i="31" s="1"/>
  <c r="H11" i="31"/>
  <c r="H10" i="31" s="1"/>
  <c r="L10" i="31" l="1"/>
  <c r="J10" i="31"/>
  <c r="H9" i="31"/>
  <c r="E41" i="31"/>
  <c r="C41" i="31"/>
  <c r="C40" i="31" s="1"/>
  <c r="E25" i="31"/>
  <c r="C19" i="31"/>
  <c r="E19" i="31" s="1"/>
  <c r="C14" i="31"/>
  <c r="C11" i="31" l="1"/>
  <c r="C10" i="31" s="1"/>
  <c r="E14" i="31"/>
  <c r="E11" i="31" s="1"/>
  <c r="D11" i="31"/>
  <c r="D25" i="31"/>
  <c r="C9" i="31" l="1"/>
  <c r="D10" i="31"/>
  <c r="E10" i="31"/>
  <c r="E47" i="31" l="1"/>
  <c r="D40" i="31" l="1"/>
  <c r="D9" i="31" s="1"/>
  <c r="E40" i="31"/>
  <c r="E9" i="31" s="1"/>
  <c r="G43" i="31"/>
  <c r="I43" i="31" s="1"/>
  <c r="K43" i="31" s="1"/>
  <c r="G21" i="31" l="1"/>
  <c r="I21" i="31" s="1"/>
  <c r="K21" i="31" s="1"/>
  <c r="G44" i="31"/>
  <c r="I44" i="31" s="1"/>
  <c r="K44" i="31" s="1"/>
  <c r="I31" i="31" l="1"/>
  <c r="K31" i="31" s="1"/>
  <c r="G12" i="31"/>
  <c r="I12" i="31" s="1"/>
  <c r="K12" i="31" s="1"/>
  <c r="G13" i="31"/>
  <c r="I13" i="31" s="1"/>
  <c r="G14" i="31"/>
  <c r="I14" i="31" s="1"/>
  <c r="K14" i="31" s="1"/>
  <c r="G15" i="31"/>
  <c r="I15" i="31" s="1"/>
  <c r="K15" i="31" s="1"/>
  <c r="G16" i="31"/>
  <c r="I16" i="31" s="1"/>
  <c r="K16" i="31" s="1"/>
  <c r="G17" i="31"/>
  <c r="I17" i="31" s="1"/>
  <c r="K17" i="31" s="1"/>
  <c r="G18" i="31"/>
  <c r="I18" i="31" s="1"/>
  <c r="K18" i="31" s="1"/>
  <c r="G19" i="31"/>
  <c r="I19" i="31" s="1"/>
  <c r="K19" i="31" s="1"/>
  <c r="K13" i="31" l="1"/>
  <c r="G20" i="31"/>
  <c r="I20" i="31" s="1"/>
  <c r="K20" i="31" s="1"/>
  <c r="G22" i="31"/>
  <c r="I22" i="31" s="1"/>
  <c r="K22" i="31" s="1"/>
  <c r="F11" i="31"/>
  <c r="G23" i="31"/>
  <c r="I26" i="31"/>
  <c r="I32" i="31"/>
  <c r="K32" i="31" s="1"/>
  <c r="I33" i="31"/>
  <c r="K33" i="31" s="1"/>
  <c r="G38" i="31"/>
  <c r="I38" i="31" s="1"/>
  <c r="K38" i="31" s="1"/>
  <c r="F25" i="31"/>
  <c r="G39" i="31"/>
  <c r="I39" i="31" s="1"/>
  <c r="K39" i="31" s="1"/>
  <c r="G25" i="31" l="1"/>
  <c r="K26" i="31"/>
  <c r="K25" i="31" s="1"/>
  <c r="I25" i="31"/>
  <c r="G11" i="31"/>
  <c r="I23" i="31"/>
  <c r="F10" i="31"/>
  <c r="G45" i="31"/>
  <c r="I45" i="31" s="1"/>
  <c r="K45" i="31" s="1"/>
  <c r="F41" i="31"/>
  <c r="G46" i="31"/>
  <c r="I46" i="31" s="1"/>
  <c r="G49" i="31"/>
  <c r="I49" i="31" s="1"/>
  <c r="K49" i="31" s="1"/>
  <c r="G47" i="31"/>
  <c r="I47" i="31" s="1"/>
  <c r="K47" i="31" s="1"/>
  <c r="I41" i="31" l="1"/>
  <c r="K46" i="31"/>
  <c r="K41" i="31" s="1"/>
  <c r="G10" i="31"/>
  <c r="K23" i="31"/>
  <c r="K11" i="31" s="1"/>
  <c r="I11" i="31"/>
  <c r="G41" i="31"/>
  <c r="F40" i="31"/>
  <c r="F9" i="31" s="1"/>
  <c r="G48" i="31"/>
  <c r="I48" i="31" s="1"/>
  <c r="K48" i="31" s="1"/>
  <c r="G40" i="31" l="1"/>
  <c r="G9" i="31" s="1"/>
  <c r="K40" i="31"/>
  <c r="I40" i="31"/>
  <c r="I9" i="31" s="1"/>
  <c r="I10" i="31"/>
  <c r="K10" i="31"/>
  <c r="K9" i="31"/>
</calcChain>
</file>

<file path=xl/sharedStrings.xml><?xml version="1.0" encoding="utf-8"?>
<sst xmlns="http://schemas.openxmlformats.org/spreadsheetml/2006/main" count="104" uniqueCount="101">
  <si>
    <t>2</t>
  </si>
  <si>
    <t>Наименование показателя</t>
  </si>
  <si>
    <t>налог на доходы физических лиц</t>
  </si>
  <si>
    <t>акцизы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</si>
  <si>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</si>
  <si>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</si>
  <si>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</si>
  <si>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3</t>
  </si>
  <si>
    <t>4</t>
  </si>
  <si>
    <t>5</t>
  </si>
  <si>
    <t>6</t>
  </si>
  <si>
    <t>7</t>
  </si>
  <si>
    <t>8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</si>
  <si>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</si>
  <si>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</si>
  <si>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</si>
  <si>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</si>
  <si>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 том числе:</t>
  </si>
  <si>
    <t>иные межбюджетные трансферты</t>
  </si>
  <si>
    <t>(тыс.рублей)</t>
  </si>
  <si>
    <t>возврат остатков субсидий, субвенций и иных межбюджетных трансфертов, имеющих целевое назначение, прошлых лет</t>
  </si>
  <si>
    <t>Изменения в решение Думы города (+/-)</t>
  </si>
  <si>
    <t>государственная пошлина</t>
  </si>
  <si>
    <t>Приложение к пояснительной записке</t>
  </si>
  <si>
    <t>налоги на совокупный доход, в том числе: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</si>
  <si>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</si>
  <si>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</si>
  <si>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 xml:space="preserve">единый сельскохозяйственный  налог </t>
  </si>
  <si>
    <t>налоги на имущество, в том числе:</t>
  </si>
  <si>
    <t>налог на имущество физических лиц</t>
  </si>
  <si>
    <t>земельный налог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</si>
  <si>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</si>
  <si>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</si>
  <si>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транспортный налог</t>
  </si>
  <si>
    <t>Код бюджетной классификации</t>
  </si>
  <si>
    <t>9</t>
  </si>
  <si>
    <t>10</t>
  </si>
  <si>
    <t>000 1 01 02000 01 0000 110</t>
  </si>
  <si>
    <t>000 1 03 02000 01 0000 110</t>
  </si>
  <si>
    <t>000 1 05 00000 00 0000 000</t>
  </si>
  <si>
    <t>000 1 05 01000 01 0000 110</t>
  </si>
  <si>
    <t>000 1 05 02000 02 0000 110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</si>
  <si>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</si>
  <si>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</si>
  <si>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</si>
  <si>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</si>
  <si>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</si>
  <si>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</si>
  <si>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</si>
  <si>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</si>
  <si>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</si>
  <si>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</si>
  <si>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</si>
  <si>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</si>
  <si>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</si>
  <si>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</si>
  <si>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</si>
  <si>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</si>
  <si>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000 2 03 04099 04 0000 150</t>
  </si>
  <si>
    <t>000 2 04 04099 04 0000 150</t>
  </si>
  <si>
    <t>000 2 19 00000 00 0000 000</t>
  </si>
  <si>
    <t>Всего доходов</t>
  </si>
  <si>
    <t>000 1 00 00000 00 0000 000</t>
  </si>
  <si>
    <t>Налоговые  и неналоговые доходы</t>
  </si>
  <si>
    <t>000 1 05 04000 02 0000 110</t>
  </si>
  <si>
    <t>налог, взимаемый в связи с применением патентной системы налогообложения</t>
  </si>
  <si>
    <t>000 1 05 03000 01 0000 110</t>
  </si>
  <si>
    <t>000 1 06 04000 02 0000 110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</si>
  <si>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</si>
  <si>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</si>
  <si>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</si>
  <si>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</si>
  <si>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Сведения о внесенных изменениях в решение об утверждении бюджета в 2021 году в части доходов</t>
  </si>
  <si>
    <t>Первоначально утверждено решением Думы города от 18.12.2020 №37</t>
  </si>
  <si>
    <t>Утверждено Решением Думы города от 19.02.2021 №50</t>
  </si>
  <si>
    <t>Утверждено Решением Думы города от 25.05.2021 №75</t>
  </si>
  <si>
    <t>Утверждено Решением Думы города от 19.11.2021 №127</t>
  </si>
  <si>
    <t>11</t>
  </si>
  <si>
    <t>12</t>
  </si>
  <si>
    <t>Утверждено Решением Думы города от 23.12.2021 №143</t>
  </si>
  <si>
    <t>Утверждено Решением Думы города от 23.12.2021 №143 (с учетом уведомлений ДФ ХМАО-Югры)</t>
  </si>
  <si>
    <t>доходы от использования имущества, находящегося в государственной и муниципальной собственности, в том числе:</t>
  </si>
  <si>
    <t>доходы от продажи материальных и нематериальных активов, в том числе:</t>
  </si>
  <si>
    <t xml:space="preserve"> 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</si>
  <si>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</si>
  <si>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 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</si>
  <si>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</si>
  <si>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000 1 11 07000 00 0000 120</t>
  </si>
  <si>
    <t>платежи от государственных и муниципальных унитарных предприятий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</si>
  <si>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</si>
  <si>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</si>
  <si>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000 1 14 01000 00 0000 410</t>
  </si>
  <si>
    <t>доходы от продажи квартир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</si>
  <si>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</si>
  <si>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</si>
  <si>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</si>
  <si>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</si>
  <si>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</si>
  <si>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</si>
  <si>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000 1 09 00000 00 0000 000</t>
  </si>
  <si>
    <t>задолженность и перерасчеты по отмененным налогам, сборам и иным платежам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</si>
</sst>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7" formatCode="_(* #,##0.00_);_(* \(#,##0.00\);_(* &quot;-&quot;??_);_(@_)"/>
    <numFmt numFmtId="169" formatCode="* #,##0.00;* \-#,##0.00;* &quot;-&quot;??;@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4" fontId="11" fillId="0" borderId="0" applyFont="0" applyFill="0" applyBorder="0" applyAlignment="0" applyProtection="0"/>
    <xf numFmtId="0" fontId="3" fillId="0" borderId="0"/>
    <xf numFmtId="0" fontId="2" fillId="0" borderId="0"/>
    <xf numFmtId="0" fontId="11" fillId="0" borderId="0">
      <alignment wrapText="1"/>
    </xf>
    <xf numFmtId="49" fontId="11" fillId="0" borderId="4">
      <alignment horizontal="left" vertical="top" wrapText="1"/>
    </xf>
    <xf numFmtId="167" fontId="5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" fillId="0" borderId="0"/>
    <xf numFmtId="1" fontId="5" fillId="0" borderId="0">
      <alignment vertical="top" wrapText="1"/>
    </xf>
    <xf numFmtId="0" fontId="11" fillId="3" borderId="4">
      <alignment horizontal="left" vertical="top" wrapText="1"/>
    </xf>
  </cellStyleXfs>
  <cellXfs count="45">
    <xf numFmtId="0" fontId="0" fillId="0" borderId="0" xfId="0"/>
    <xf numFmtId="0" fontId="7" fillId="2" borderId="0" xfId="56" applyFont="1" applyFill="1">
      <alignment wrapText="1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wrapText="1"/>
    </xf>
    <xf numFmtId="49" fontId="7" fillId="2" borderId="3" xfId="56" applyNumberFormat="1" applyFont="1" applyFill="1" applyBorder="1" applyAlignment="1">
      <alignment horizontal="center" vertical="center" wrapText="1"/>
    </xf>
    <xf numFmtId="0" fontId="8" fillId="2" borderId="1" xfId="56" applyFont="1" applyFill="1" applyBorder="1" applyAlignment="1">
      <alignment horizontal="left" vertical="top" wrapText="1"/>
    </xf>
    <xf numFmtId="0" fontId="7" fillId="2" borderId="1" xfId="56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8" fillId="2" borderId="1" xfId="56" applyFont="1" applyFill="1" applyBorder="1" applyAlignment="1">
      <alignment vertical="top" wrapText="1"/>
    </xf>
    <xf numFmtId="0" fontId="7" fillId="2" borderId="1" xfId="56" applyFont="1" applyFill="1" applyBorder="1" applyAlignment="1">
      <alignment vertical="top" wrapText="1"/>
    </xf>
    <xf numFmtId="0" fontId="7" fillId="2" borderId="1" xfId="56" applyFont="1" applyFill="1" applyBorder="1" applyAlignment="1">
      <alignment horizontal="right" vertical="top" wrapText="1"/>
    </xf>
    <xf numFmtId="49" fontId="7" fillId="2" borderId="1" xfId="0" applyNumberFormat="1" applyFont="1" applyFill="1" applyBorder="1" applyAlignment="1">
      <alignment vertical="top" wrapText="1"/>
    </xf>
    <xf numFmtId="0" fontId="7" fillId="2" borderId="1" xfId="56" applyFont="1" applyFill="1" applyBorder="1">
      <alignment wrapText="1"/>
    </xf>
    <xf numFmtId="0" fontId="7" fillId="2" borderId="1" xfId="56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left"/>
    </xf>
    <xf numFmtId="49" fontId="8" fillId="2" borderId="3" xfId="56" applyNumberFormat="1" applyFont="1" applyFill="1" applyBorder="1" applyAlignment="1">
      <alignment horizontal="left" vertical="center" wrapText="1"/>
    </xf>
    <xf numFmtId="0" fontId="8" fillId="2" borderId="1" xfId="56" applyFont="1" applyFill="1" applyBorder="1" applyAlignment="1">
      <alignment horizontal="left" wrapText="1"/>
    </xf>
    <xf numFmtId="1" fontId="15" fillId="2" borderId="1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center" vertical="center"/>
    </xf>
    <xf numFmtId="49" fontId="7" fillId="2" borderId="3" xfId="56" applyNumberFormat="1" applyFont="1" applyFill="1" applyBorder="1" applyAlignment="1">
      <alignment horizontal="center" vertical="center" wrapText="1"/>
    </xf>
    <xf numFmtId="0" fontId="14" fillId="2" borderId="1" xfId="56" applyFont="1" applyFill="1" applyBorder="1">
      <alignment wrapText="1"/>
    </xf>
    <xf numFmtId="165" fontId="8" fillId="2" borderId="1" xfId="53" applyNumberFormat="1" applyFont="1" applyFill="1" applyBorder="1" applyAlignment="1">
      <alignment horizontal="center" wrapText="1"/>
    </xf>
    <xf numFmtId="165" fontId="7" fillId="0" borderId="1" xfId="58" applyNumberFormat="1" applyFont="1" applyBorder="1" applyAlignment="1">
      <alignment horizontal="center" wrapText="1"/>
    </xf>
    <xf numFmtId="165" fontId="7" fillId="2" borderId="1" xfId="53" applyNumberFormat="1" applyFont="1" applyFill="1" applyBorder="1" applyAlignment="1">
      <alignment horizontal="center" wrapText="1"/>
    </xf>
    <xf numFmtId="165" fontId="7" fillId="2" borderId="1" xfId="58" applyNumberFormat="1" applyFont="1" applyFill="1" applyBorder="1" applyAlignment="1">
      <alignment horizontal="center" wrapText="1"/>
    </xf>
    <xf numFmtId="1" fontId="9" fillId="0" borderId="1" xfId="61" applyFont="1" applyBorder="1" applyAlignment="1">
      <alignment vertical="top" wrapText="1"/>
    </xf>
    <xf numFmtId="0" fontId="9" fillId="2" borderId="4" xfId="62" applyFont="1" applyFill="1" applyAlignment="1">
      <alignment horizontal="left"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left" wrapText="1"/>
    </xf>
    <xf numFmtId="1" fontId="14" fillId="0" borderId="1" xfId="61" applyFont="1" applyBorder="1" applyAlignment="1">
      <alignment horizontal="left" wrapText="1"/>
    </xf>
    <xf numFmtId="49" fontId="14" fillId="0" borderId="1" xfId="0" applyNumberFormat="1" applyFont="1" applyFill="1" applyBorder="1" applyAlignment="1" applyProtection="1">
      <alignment horizontal="left" wrapText="1"/>
    </xf>
    <xf numFmtId="0" fontId="7" fillId="2" borderId="1" xfId="0" applyFont="1" applyFill="1" applyBorder="1" applyAlignment="1">
      <alignment vertical="top" wrapText="1"/>
    </xf>
    <xf numFmtId="1" fontId="9" fillId="0" borderId="1" xfId="61" applyFont="1" applyBorder="1" applyAlignment="1">
      <alignment horizontal="left" vertical="top" wrapText="1"/>
    </xf>
    <xf numFmtId="0" fontId="7" fillId="2" borderId="2" xfId="56" applyFont="1" applyFill="1" applyBorder="1" applyAlignment="1">
      <alignment horizontal="center" vertical="center" wrapText="1"/>
    </xf>
    <xf numFmtId="0" fontId="7" fillId="2" borderId="3" xfId="56" applyFont="1" applyFill="1" applyBorder="1" applyAlignment="1">
      <alignment horizontal="center" vertical="center" wrapText="1"/>
    </xf>
    <xf numFmtId="0" fontId="7" fillId="2" borderId="0" xfId="56" applyFont="1" applyFill="1" applyAlignment="1">
      <alignment wrapText="1"/>
    </xf>
    <xf numFmtId="0" fontId="0" fillId="0" borderId="0" xfId="0" applyAlignment="1">
      <alignment wrapText="1"/>
    </xf>
    <xf numFmtId="0" fontId="12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2" xfId="56" applyNumberFormat="1" applyFont="1" applyFill="1" applyBorder="1" applyAlignment="1">
      <alignment horizontal="center" vertical="center" wrapText="1"/>
    </xf>
    <xf numFmtId="49" fontId="7" fillId="2" borderId="3" xfId="56" applyNumberFormat="1" applyFont="1" applyFill="1" applyBorder="1" applyAlignment="1">
      <alignment horizontal="center" vertical="center" wrapText="1"/>
    </xf>
  </cellXfs>
  <cellStyles count="63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22" xfId="60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Лист1" xfId="61"/>
    <cellStyle name="Свойства элементов измерения [печать]" xfId="57"/>
    <cellStyle name="Финансовый" xfId="53" builtinId="3"/>
    <cellStyle name="Финансовый 2" xfId="59"/>
    <cellStyle name="Финансовый_Лист1" xfId="58"/>
    <cellStyle name="Элементы осей" xfId="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B3" sqref="B3:P3"/>
    </sheetView>
  </sheetViews>
  <sheetFormatPr defaultColWidth="8.88671875" defaultRowHeight="13.2" x14ac:dyDescent="0.25"/>
  <cols>
    <col min="1" max="1" width="21.33203125" style="1" customWidth="1"/>
    <col min="2" max="2" width="48.88671875" style="1" customWidth="1"/>
    <col min="3" max="3" width="16.6640625" style="1" customWidth="1"/>
    <col min="4" max="4" width="15" style="1" customWidth="1"/>
    <col min="5" max="5" width="19" style="1" customWidth="1"/>
    <col min="6" max="6" width="13.88671875" style="1" customWidth="1"/>
    <col min="7" max="7" width="17.33203125" style="1" customWidth="1"/>
    <col min="8" max="8" width="15.44140625" style="1" customWidth="1"/>
    <col min="9" max="9" width="17.33203125" style="1" customWidth="1"/>
    <col min="10" max="10" width="14.6640625" style="1" customWidth="1"/>
    <col min="11" max="11" width="17" style="1" customWidth="1"/>
    <col min="12" max="12" width="16.88671875" style="1" customWidth="1"/>
    <col min="13" max="13" width="15.44140625" style="1" customWidth="1"/>
    <col min="14" max="14" width="7.33203125" style="1" customWidth="1"/>
    <col min="15" max="15" width="15.44140625" style="1" hidden="1" customWidth="1"/>
    <col min="16" max="16" width="14.6640625" style="1" hidden="1" customWidth="1"/>
    <col min="17" max="16384" width="8.88671875" style="1"/>
  </cols>
  <sheetData>
    <row r="1" spans="1:16" x14ac:dyDescent="0.25">
      <c r="K1" s="36" t="s">
        <v>23</v>
      </c>
      <c r="L1" s="37"/>
    </row>
    <row r="2" spans="1:16" ht="18.75" customHeight="1" x14ac:dyDescent="0.25"/>
    <row r="3" spans="1:16" ht="13.8" x14ac:dyDescent="0.25">
      <c r="B3" s="38" t="s">
        <v>72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6.5" customHeight="1" x14ac:dyDescent="0.25">
      <c r="B4" s="2"/>
      <c r="C4" s="2"/>
      <c r="D4" s="2"/>
      <c r="E4" s="2"/>
      <c r="F4" s="2"/>
      <c r="G4" s="2"/>
      <c r="H4" s="19"/>
      <c r="I4" s="19"/>
      <c r="J4" s="2"/>
      <c r="K4" s="2"/>
      <c r="L4" s="2"/>
      <c r="M4" s="2"/>
      <c r="N4" s="2"/>
      <c r="O4" s="2"/>
      <c r="P4" s="2"/>
    </row>
    <row r="5" spans="1:16" ht="16.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19</v>
      </c>
    </row>
    <row r="6" spans="1:16" x14ac:dyDescent="0.25">
      <c r="A6" s="34" t="s">
        <v>34</v>
      </c>
      <c r="B6" s="43" t="s">
        <v>1</v>
      </c>
      <c r="C6" s="41" t="s">
        <v>73</v>
      </c>
      <c r="D6" s="41" t="s">
        <v>21</v>
      </c>
      <c r="E6" s="39" t="s">
        <v>74</v>
      </c>
      <c r="F6" s="41" t="s">
        <v>21</v>
      </c>
      <c r="G6" s="39" t="s">
        <v>75</v>
      </c>
      <c r="H6" s="41" t="s">
        <v>21</v>
      </c>
      <c r="I6" s="39" t="s">
        <v>76</v>
      </c>
      <c r="J6" s="41" t="s">
        <v>21</v>
      </c>
      <c r="K6" s="39" t="s">
        <v>79</v>
      </c>
      <c r="L6" s="39" t="s">
        <v>80</v>
      </c>
    </row>
    <row r="7" spans="1:16" ht="66" customHeight="1" x14ac:dyDescent="0.25">
      <c r="A7" s="35"/>
      <c r="B7" s="44"/>
      <c r="C7" s="40"/>
      <c r="D7" s="42"/>
      <c r="E7" s="40"/>
      <c r="F7" s="42"/>
      <c r="G7" s="40"/>
      <c r="H7" s="42"/>
      <c r="I7" s="40"/>
      <c r="J7" s="42"/>
      <c r="K7" s="40"/>
      <c r="L7" s="40"/>
    </row>
    <row r="8" spans="1:16" ht="14.25" customHeight="1" x14ac:dyDescent="0.25">
      <c r="A8" s="14">
        <v>1</v>
      </c>
      <c r="B8" s="5" t="s">
        <v>0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20" t="s">
        <v>12</v>
      </c>
      <c r="I8" s="20" t="s">
        <v>35</v>
      </c>
      <c r="J8" s="5" t="s">
        <v>36</v>
      </c>
      <c r="K8" s="5" t="s">
        <v>77</v>
      </c>
      <c r="L8" s="5" t="s">
        <v>78</v>
      </c>
    </row>
    <row r="9" spans="1:16" x14ac:dyDescent="0.25">
      <c r="A9" s="13"/>
      <c r="B9" s="16" t="s">
        <v>61</v>
      </c>
      <c r="C9" s="22">
        <f t="shared" ref="C9:L9" si="0">C11+C25+C40</f>
        <v>4594871.7</v>
      </c>
      <c r="D9" s="22">
        <f t="shared" si="0"/>
        <v>62038.5</v>
      </c>
      <c r="E9" s="22">
        <f t="shared" si="0"/>
        <v>4656910.2</v>
      </c>
      <c r="F9" s="22">
        <f t="shared" si="0"/>
        <v>117102.8</v>
      </c>
      <c r="G9" s="22">
        <f t="shared" si="0"/>
        <v>4774013</v>
      </c>
      <c r="H9" s="22">
        <f t="shared" si="0"/>
        <v>294519.8</v>
      </c>
      <c r="I9" s="22">
        <f t="shared" si="0"/>
        <v>5068532.8</v>
      </c>
      <c r="J9" s="22">
        <f t="shared" si="0"/>
        <v>513712.9</v>
      </c>
      <c r="K9" s="22">
        <f t="shared" si="0"/>
        <v>5582245.7000000002</v>
      </c>
      <c r="L9" s="22">
        <f t="shared" si="0"/>
        <v>5536421.0999999996</v>
      </c>
    </row>
    <row r="10" spans="1:16" x14ac:dyDescent="0.25">
      <c r="A10" s="18" t="s">
        <v>62</v>
      </c>
      <c r="B10" s="17" t="s">
        <v>63</v>
      </c>
      <c r="C10" s="22">
        <f>C11+C25</f>
        <v>1351672.1</v>
      </c>
      <c r="D10" s="22">
        <f t="shared" ref="D10:F10" si="1">D11+D25</f>
        <v>0</v>
      </c>
      <c r="E10" s="22">
        <f t="shared" si="1"/>
        <v>1351672.1</v>
      </c>
      <c r="F10" s="22">
        <f t="shared" si="1"/>
        <v>0</v>
      </c>
      <c r="G10" s="22">
        <f t="shared" ref="G10:H10" si="2">G11+G25</f>
        <v>1351672.1</v>
      </c>
      <c r="H10" s="22">
        <f t="shared" si="2"/>
        <v>91539.6</v>
      </c>
      <c r="I10" s="22">
        <f t="shared" ref="I10:J10" si="3">I11+I25</f>
        <v>1443211.7</v>
      </c>
      <c r="J10" s="22">
        <f t="shared" si="3"/>
        <v>18873</v>
      </c>
      <c r="K10" s="22">
        <f t="shared" ref="K10" si="4">K11+K25</f>
        <v>1462084.7</v>
      </c>
      <c r="L10" s="22">
        <f t="shared" ref="L10" si="5">L11+L25</f>
        <v>1462084.7</v>
      </c>
    </row>
    <row r="11" spans="1:16" x14ac:dyDescent="0.25">
      <c r="A11" s="21"/>
      <c r="B11" s="6" t="s">
        <v>13</v>
      </c>
      <c r="C11" s="22">
        <f t="shared" ref="C11:F11" si="6">C12+C13+C14+C19+C23</f>
        <v>1142717.6000000001</v>
      </c>
      <c r="D11" s="22">
        <f t="shared" si="6"/>
        <v>0</v>
      </c>
      <c r="E11" s="22">
        <f t="shared" si="6"/>
        <v>1142717.6000000001</v>
      </c>
      <c r="F11" s="22">
        <f t="shared" si="6"/>
        <v>0</v>
      </c>
      <c r="G11" s="22">
        <f t="shared" ref="G11:H11" si="7">G12+G13+G14+G19+G23</f>
        <v>1142717.6000000001</v>
      </c>
      <c r="H11" s="22">
        <f t="shared" si="7"/>
        <v>39169.800000000003</v>
      </c>
      <c r="I11" s="22">
        <f t="shared" ref="I11:J11" si="8">I12+I13+I14+I19+I23</f>
        <v>1181887.3999999999</v>
      </c>
      <c r="J11" s="22">
        <f t="shared" si="8"/>
        <v>9000</v>
      </c>
      <c r="K11" s="22">
        <f t="shared" ref="K11" si="9">K12+K13+K14+K19+K23</f>
        <v>1190887.3999999999</v>
      </c>
      <c r="L11" s="22">
        <f>L12+L13+L14+L19+L23</f>
        <v>1190887.3999999999</v>
      </c>
    </row>
    <row r="12" spans="1:16" ht="15" customHeight="1" x14ac:dyDescent="0.25">
      <c r="A12" s="15" t="s">
        <v>37</v>
      </c>
      <c r="B12" s="7" t="s">
        <v>2</v>
      </c>
      <c r="C12" s="23">
        <v>923967.8</v>
      </c>
      <c r="D12" s="24">
        <v>0</v>
      </c>
      <c r="E12" s="23">
        <f>C12+D12</f>
        <v>923967.8</v>
      </c>
      <c r="F12" s="24">
        <v>0</v>
      </c>
      <c r="G12" s="23">
        <f>E12+F12</f>
        <v>923967.8</v>
      </c>
      <c r="H12" s="24">
        <v>-5000</v>
      </c>
      <c r="I12" s="23">
        <f>G12+H12</f>
        <v>918967.8</v>
      </c>
      <c r="J12" s="24">
        <v>-6000</v>
      </c>
      <c r="K12" s="23">
        <f>I12+J12</f>
        <v>912967.8</v>
      </c>
      <c r="L12" s="23">
        <v>912967.8</v>
      </c>
    </row>
    <row r="13" spans="1:16" ht="14.25" customHeight="1" x14ac:dyDescent="0.25">
      <c r="A13" s="15" t="s">
        <v>38</v>
      </c>
      <c r="B13" s="7" t="s">
        <v>3</v>
      </c>
      <c r="C13" s="25">
        <v>13265.8</v>
      </c>
      <c r="D13" s="24">
        <v>0</v>
      </c>
      <c r="E13" s="23">
        <f t="shared" ref="E13:G39" si="10">C13+D13</f>
        <v>13265.8</v>
      </c>
      <c r="F13" s="24">
        <v>0</v>
      </c>
      <c r="G13" s="23">
        <f t="shared" si="10"/>
        <v>13265.8</v>
      </c>
      <c r="H13" s="24">
        <v>0</v>
      </c>
      <c r="I13" s="23">
        <f t="shared" ref="I13:I23" si="11">G13+H13</f>
        <v>13265.8</v>
      </c>
      <c r="J13" s="24">
        <v>600</v>
      </c>
      <c r="K13" s="23">
        <f t="shared" ref="K13:K23" si="12">I13+J13</f>
        <v>13865.8</v>
      </c>
      <c r="L13" s="23">
        <v>13865.8</v>
      </c>
    </row>
    <row r="14" spans="1:16" ht="14.25" customHeight="1" x14ac:dyDescent="0.25">
      <c r="A14" s="15" t="s">
        <v>39</v>
      </c>
      <c r="B14" s="7" t="s">
        <v>24</v>
      </c>
      <c r="C14" s="24">
        <f>SUM(C15:C18)</f>
        <v>121900</v>
      </c>
      <c r="D14" s="24">
        <v>0</v>
      </c>
      <c r="E14" s="23">
        <f t="shared" si="10"/>
        <v>121900</v>
      </c>
      <c r="F14" s="24">
        <v>0</v>
      </c>
      <c r="G14" s="23">
        <f t="shared" si="10"/>
        <v>121900</v>
      </c>
      <c r="H14" s="23">
        <f>H15+H16+H17+H18</f>
        <v>34100</v>
      </c>
      <c r="I14" s="23">
        <f t="shared" si="11"/>
        <v>156000</v>
      </c>
      <c r="J14" s="23">
        <f>J15+J16+J17+J18</f>
        <v>2100</v>
      </c>
      <c r="K14" s="23">
        <f t="shared" si="12"/>
        <v>158100</v>
      </c>
      <c r="L14" s="23">
        <f>L15+L16+L17+L18</f>
        <v>158100</v>
      </c>
    </row>
    <row r="15" spans="1:16" ht="26.25" customHeight="1" x14ac:dyDescent="0.25">
      <c r="A15" s="15" t="s">
        <v>40</v>
      </c>
      <c r="B15" s="8" t="s">
        <v>25</v>
      </c>
      <c r="C15" s="24">
        <v>108300</v>
      </c>
      <c r="D15" s="24">
        <v>0</v>
      </c>
      <c r="E15" s="23">
        <f t="shared" si="10"/>
        <v>108300</v>
      </c>
      <c r="F15" s="24">
        <v>0</v>
      </c>
      <c r="G15" s="23">
        <f t="shared" si="10"/>
        <v>108300</v>
      </c>
      <c r="H15" s="24">
        <v>32000</v>
      </c>
      <c r="I15" s="23">
        <f t="shared" si="11"/>
        <v>140300</v>
      </c>
      <c r="J15" s="24">
        <v>2700</v>
      </c>
      <c r="K15" s="23">
        <f t="shared" si="12"/>
        <v>143000</v>
      </c>
      <c r="L15" s="23">
        <v>143000</v>
      </c>
    </row>
    <row r="16" spans="1:16" ht="26.4" x14ac:dyDescent="0.25">
      <c r="A16" s="15" t="s">
        <v>41</v>
      </c>
      <c r="B16" s="8" t="s">
        <v>26</v>
      </c>
      <c r="C16" s="24">
        <v>5000</v>
      </c>
      <c r="D16" s="24">
        <v>0</v>
      </c>
      <c r="E16" s="23">
        <f t="shared" si="10"/>
        <v>5000</v>
      </c>
      <c r="F16" s="24">
        <v>0</v>
      </c>
      <c r="G16" s="23">
        <f t="shared" si="10"/>
        <v>5000</v>
      </c>
      <c r="H16" s="24">
        <v>2100</v>
      </c>
      <c r="I16" s="23">
        <f t="shared" si="11"/>
        <v>7100</v>
      </c>
      <c r="J16" s="24">
        <v>0</v>
      </c>
      <c r="K16" s="23">
        <f t="shared" si="12"/>
        <v>7100</v>
      </c>
      <c r="L16" s="23">
        <v>7100</v>
      </c>
    </row>
    <row r="17" spans="1:12" x14ac:dyDescent="0.25">
      <c r="A17" s="15" t="s">
        <v>66</v>
      </c>
      <c r="B17" s="8" t="s">
        <v>27</v>
      </c>
      <c r="C17" s="24">
        <v>0</v>
      </c>
      <c r="D17" s="24">
        <v>0</v>
      </c>
      <c r="E17" s="23">
        <f t="shared" si="10"/>
        <v>0</v>
      </c>
      <c r="F17" s="24">
        <v>0</v>
      </c>
      <c r="G17" s="23">
        <f t="shared" si="10"/>
        <v>0</v>
      </c>
      <c r="H17" s="24">
        <v>0</v>
      </c>
      <c r="I17" s="23">
        <f t="shared" si="11"/>
        <v>0</v>
      </c>
      <c r="J17" s="24">
        <v>0</v>
      </c>
      <c r="K17" s="23">
        <f t="shared" si="12"/>
        <v>0</v>
      </c>
      <c r="L17" s="23">
        <v>0</v>
      </c>
    </row>
    <row r="18" spans="1:12" ht="27" customHeight="1" x14ac:dyDescent="0.25">
      <c r="A18" s="15" t="s">
        <v>64</v>
      </c>
      <c r="B18" s="8" t="s">
        <v>65</v>
      </c>
      <c r="C18" s="24">
        <v>8600</v>
      </c>
      <c r="D18" s="24">
        <v>0</v>
      </c>
      <c r="E18" s="23">
        <f t="shared" si="10"/>
        <v>8600</v>
      </c>
      <c r="F18" s="24">
        <v>0</v>
      </c>
      <c r="G18" s="23">
        <f t="shared" si="10"/>
        <v>8600</v>
      </c>
      <c r="H18" s="24">
        <v>0</v>
      </c>
      <c r="I18" s="23">
        <f t="shared" si="11"/>
        <v>8600</v>
      </c>
      <c r="J18" s="24">
        <v>-600</v>
      </c>
      <c r="K18" s="23">
        <f t="shared" si="12"/>
        <v>8000</v>
      </c>
      <c r="L18" s="23">
        <v>8000</v>
      </c>
    </row>
    <row r="19" spans="1:12" x14ac:dyDescent="0.25">
      <c r="A19" s="15" t="s">
        <v>42</v>
      </c>
      <c r="B19" s="7" t="s">
        <v>28</v>
      </c>
      <c r="C19" s="24">
        <f>SUM(C20:C22)</f>
        <v>74360</v>
      </c>
      <c r="D19" s="24">
        <v>0</v>
      </c>
      <c r="E19" s="23">
        <f t="shared" si="10"/>
        <v>74360</v>
      </c>
      <c r="F19" s="24">
        <v>0</v>
      </c>
      <c r="G19" s="23">
        <f t="shared" si="10"/>
        <v>74360</v>
      </c>
      <c r="H19" s="24">
        <f>H20+H21+H22</f>
        <v>10000</v>
      </c>
      <c r="I19" s="23">
        <f t="shared" si="11"/>
        <v>84360</v>
      </c>
      <c r="J19" s="24">
        <f>J20+J21+J22</f>
        <v>11600</v>
      </c>
      <c r="K19" s="23">
        <f t="shared" si="12"/>
        <v>95960</v>
      </c>
      <c r="L19" s="23">
        <f>L20+L21+L22</f>
        <v>95960</v>
      </c>
    </row>
    <row r="20" spans="1:12" ht="15.75" customHeight="1" x14ac:dyDescent="0.25">
      <c r="A20" s="15" t="s">
        <v>43</v>
      </c>
      <c r="B20" s="8" t="s">
        <v>29</v>
      </c>
      <c r="C20" s="24">
        <v>14800</v>
      </c>
      <c r="D20" s="24">
        <v>0</v>
      </c>
      <c r="E20" s="23">
        <f t="shared" si="10"/>
        <v>14800</v>
      </c>
      <c r="F20" s="24">
        <v>0</v>
      </c>
      <c r="G20" s="23">
        <f t="shared" si="10"/>
        <v>14800</v>
      </c>
      <c r="H20" s="24">
        <v>2000</v>
      </c>
      <c r="I20" s="23">
        <f t="shared" si="11"/>
        <v>16800</v>
      </c>
      <c r="J20" s="24">
        <v>6200</v>
      </c>
      <c r="K20" s="23">
        <f t="shared" si="12"/>
        <v>23000</v>
      </c>
      <c r="L20" s="23">
        <v>23000</v>
      </c>
    </row>
    <row r="21" spans="1:12" ht="16.5" customHeight="1" x14ac:dyDescent="0.25">
      <c r="A21" s="15" t="s">
        <v>67</v>
      </c>
      <c r="B21" s="8" t="s">
        <v>33</v>
      </c>
      <c r="C21" s="24">
        <v>21560</v>
      </c>
      <c r="D21" s="24">
        <v>0</v>
      </c>
      <c r="E21" s="23">
        <f t="shared" si="10"/>
        <v>21560</v>
      </c>
      <c r="F21" s="24">
        <v>0</v>
      </c>
      <c r="G21" s="23">
        <f t="shared" si="10"/>
        <v>21560</v>
      </c>
      <c r="H21" s="24">
        <v>3000</v>
      </c>
      <c r="I21" s="23">
        <f t="shared" si="11"/>
        <v>24560</v>
      </c>
      <c r="J21" s="24">
        <v>0</v>
      </c>
      <c r="K21" s="23">
        <f t="shared" si="12"/>
        <v>24560</v>
      </c>
      <c r="L21" s="23">
        <v>24560</v>
      </c>
    </row>
    <row r="22" spans="1:12" ht="16.5" customHeight="1" x14ac:dyDescent="0.25">
      <c r="A22" s="15" t="s">
        <v>44</v>
      </c>
      <c r="B22" s="8" t="s">
        <v>30</v>
      </c>
      <c r="C22" s="24">
        <v>38000</v>
      </c>
      <c r="D22" s="24">
        <v>0</v>
      </c>
      <c r="E22" s="23">
        <f t="shared" si="10"/>
        <v>38000</v>
      </c>
      <c r="F22" s="24">
        <v>0</v>
      </c>
      <c r="G22" s="23">
        <f t="shared" si="10"/>
        <v>38000</v>
      </c>
      <c r="H22" s="24">
        <v>5000</v>
      </c>
      <c r="I22" s="23">
        <f t="shared" si="11"/>
        <v>43000</v>
      </c>
      <c r="J22" s="24">
        <v>5400</v>
      </c>
      <c r="K22" s="23">
        <f t="shared" si="12"/>
        <v>48400</v>
      </c>
      <c r="L22" s="23">
        <v>48400</v>
      </c>
    </row>
    <row r="23" spans="1:12" ht="16.5" customHeight="1" x14ac:dyDescent="0.25">
      <c r="A23" s="15" t="s">
        <v>45</v>
      </c>
      <c r="B23" s="7" t="s">
        <v>22</v>
      </c>
      <c r="C23" s="24">
        <v>9224</v>
      </c>
      <c r="D23" s="24">
        <v>0</v>
      </c>
      <c r="E23" s="23">
        <f t="shared" si="10"/>
        <v>9224</v>
      </c>
      <c r="F23" s="24">
        <v>0</v>
      </c>
      <c r="G23" s="23">
        <f t="shared" si="10"/>
        <v>9224</v>
      </c>
      <c r="H23" s="24">
        <v>69.8</v>
      </c>
      <c r="I23" s="23">
        <f t="shared" si="11"/>
        <v>9293.7999999999993</v>
      </c>
      <c r="J23" s="24">
        <v>700</v>
      </c>
      <c r="K23" s="23">
        <f t="shared" si="12"/>
        <v>9993.7999999999993</v>
      </c>
      <c r="L23" s="23">
        <v>9993.7999999999993</v>
      </c>
    </row>
    <row r="24" spans="1:12" ht="27" customHeight="1" x14ac:dyDescent="0.25">
      <c r="A24" s="15" t="s">
        <v>99</v>
      </c>
      <c r="B24" s="32" t="s">
        <v>100</v>
      </c>
      <c r="C24" s="24">
        <v>0</v>
      </c>
      <c r="D24" s="24">
        <v>0</v>
      </c>
      <c r="E24" s="23">
        <v>0</v>
      </c>
      <c r="F24" s="24">
        <v>0</v>
      </c>
      <c r="G24" s="23">
        <v>0</v>
      </c>
      <c r="H24" s="24">
        <v>0</v>
      </c>
      <c r="I24" s="23">
        <v>0</v>
      </c>
      <c r="J24" s="24">
        <v>0</v>
      </c>
      <c r="K24" s="23">
        <v>0</v>
      </c>
      <c r="L24" s="23">
        <v>0</v>
      </c>
    </row>
    <row r="25" spans="1:12" ht="13.5" customHeight="1" x14ac:dyDescent="0.25">
      <c r="A25" s="21"/>
      <c r="B25" s="6" t="s">
        <v>14</v>
      </c>
      <c r="C25" s="22">
        <f t="shared" ref="C25:L25" si="13">C26+C31+C32+C33+C38+C39</f>
        <v>208954.5</v>
      </c>
      <c r="D25" s="22">
        <f t="shared" si="13"/>
        <v>0</v>
      </c>
      <c r="E25" s="22">
        <f t="shared" si="13"/>
        <v>208954.5</v>
      </c>
      <c r="F25" s="22">
        <f t="shared" si="13"/>
        <v>0</v>
      </c>
      <c r="G25" s="22">
        <f t="shared" si="13"/>
        <v>208954.5</v>
      </c>
      <c r="H25" s="22">
        <f t="shared" si="13"/>
        <v>52369.8</v>
      </c>
      <c r="I25" s="22">
        <f t="shared" si="13"/>
        <v>261324.3</v>
      </c>
      <c r="J25" s="22">
        <f t="shared" si="13"/>
        <v>9873</v>
      </c>
      <c r="K25" s="22">
        <f t="shared" si="13"/>
        <v>271197.3</v>
      </c>
      <c r="L25" s="22">
        <f t="shared" si="13"/>
        <v>271197.3</v>
      </c>
    </row>
    <row r="26" spans="1:12" ht="39.75" customHeight="1" x14ac:dyDescent="0.25">
      <c r="A26" s="15" t="s">
        <v>46</v>
      </c>
      <c r="B26" s="7" t="s">
        <v>81</v>
      </c>
      <c r="C26" s="24">
        <f>C27+C28+C29+C30</f>
        <v>149371</v>
      </c>
      <c r="D26" s="24">
        <v>0</v>
      </c>
      <c r="E26" s="24">
        <f>E27+E28+E29+E30</f>
        <v>149371</v>
      </c>
      <c r="F26" s="24">
        <v>0</v>
      </c>
      <c r="G26" s="24">
        <f>G27+G28+G29+G30</f>
        <v>149371</v>
      </c>
      <c r="H26" s="24">
        <f>H27+H28+H29+H30</f>
        <v>-2916.7</v>
      </c>
      <c r="I26" s="23">
        <f t="shared" ref="I26:I39" si="14">G26+H26</f>
        <v>146454.29999999999</v>
      </c>
      <c r="J26" s="24">
        <f>J27+J28+J29+J30</f>
        <v>5863.1</v>
      </c>
      <c r="K26" s="23">
        <f t="shared" ref="K26:K39" si="15">I26+J26</f>
        <v>152317.4</v>
      </c>
      <c r="L26" s="23">
        <f>L27+L28+L29+L30</f>
        <v>152317.4</v>
      </c>
    </row>
    <row r="27" spans="1:12" ht="64.5" customHeight="1" x14ac:dyDescent="0.25">
      <c r="A27" s="30" t="s">
        <v>83</v>
      </c>
      <c r="B27" s="27" t="s">
        <v>84</v>
      </c>
      <c r="C27" s="24">
        <v>1289</v>
      </c>
      <c r="D27" s="24">
        <v>0</v>
      </c>
      <c r="E27" s="24">
        <v>1289</v>
      </c>
      <c r="F27" s="24">
        <v>0</v>
      </c>
      <c r="G27" s="24">
        <v>1289</v>
      </c>
      <c r="H27" s="24">
        <v>-1289</v>
      </c>
      <c r="I27" s="23">
        <f t="shared" si="14"/>
        <v>0</v>
      </c>
      <c r="J27" s="24">
        <v>0</v>
      </c>
      <c r="K27" s="23">
        <f t="shared" si="15"/>
        <v>0</v>
      </c>
      <c r="L27" s="23">
        <v>0</v>
      </c>
    </row>
    <row r="28" spans="1:12" ht="78" customHeight="1" x14ac:dyDescent="0.25">
      <c r="A28" s="30" t="s">
        <v>85</v>
      </c>
      <c r="B28" s="33" t="s">
        <v>86</v>
      </c>
      <c r="C28" s="24">
        <v>143282</v>
      </c>
      <c r="D28" s="24">
        <v>0</v>
      </c>
      <c r="E28" s="24">
        <v>143282</v>
      </c>
      <c r="F28" s="24">
        <v>0</v>
      </c>
      <c r="G28" s="24">
        <v>143282</v>
      </c>
      <c r="H28" s="24">
        <v>-8570</v>
      </c>
      <c r="I28" s="23">
        <f t="shared" si="14"/>
        <v>134712</v>
      </c>
      <c r="J28" s="24">
        <v>5713</v>
      </c>
      <c r="K28" s="23">
        <f t="shared" si="15"/>
        <v>140425</v>
      </c>
      <c r="L28" s="23">
        <v>140425</v>
      </c>
    </row>
    <row r="29" spans="1:12" ht="24.75" customHeight="1" x14ac:dyDescent="0.25">
      <c r="A29" s="30" t="s">
        <v>87</v>
      </c>
      <c r="B29" s="28" t="s">
        <v>88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267</v>
      </c>
      <c r="I29" s="23">
        <f t="shared" si="14"/>
        <v>267</v>
      </c>
      <c r="J29" s="24">
        <v>0</v>
      </c>
      <c r="K29" s="23">
        <f t="shared" si="15"/>
        <v>267</v>
      </c>
      <c r="L29" s="23">
        <v>267</v>
      </c>
    </row>
    <row r="30" spans="1:12" ht="78.75" customHeight="1" x14ac:dyDescent="0.25">
      <c r="A30" s="30" t="s">
        <v>89</v>
      </c>
      <c r="B30" s="27" t="s">
        <v>90</v>
      </c>
      <c r="C30" s="24">
        <v>4800</v>
      </c>
      <c r="D30" s="24">
        <v>0</v>
      </c>
      <c r="E30" s="24">
        <v>4800</v>
      </c>
      <c r="F30" s="24">
        <v>0</v>
      </c>
      <c r="G30" s="24">
        <v>4800</v>
      </c>
      <c r="H30" s="24">
        <v>6675.3</v>
      </c>
      <c r="I30" s="23">
        <f t="shared" si="14"/>
        <v>11475.3</v>
      </c>
      <c r="J30" s="24">
        <v>150.1</v>
      </c>
      <c r="K30" s="23">
        <f t="shared" si="15"/>
        <v>11625.4</v>
      </c>
      <c r="L30" s="23">
        <v>11625.4</v>
      </c>
    </row>
    <row r="31" spans="1:12" ht="16.5" customHeight="1" x14ac:dyDescent="0.25">
      <c r="A31" s="15" t="s">
        <v>47</v>
      </c>
      <c r="B31" s="7" t="s">
        <v>4</v>
      </c>
      <c r="C31" s="23">
        <v>7538.1</v>
      </c>
      <c r="D31" s="24">
        <v>0</v>
      </c>
      <c r="E31" s="23">
        <v>7538.1</v>
      </c>
      <c r="F31" s="24">
        <v>0</v>
      </c>
      <c r="G31" s="23">
        <v>7538.1</v>
      </c>
      <c r="H31" s="24">
        <v>11900</v>
      </c>
      <c r="I31" s="23">
        <f t="shared" si="14"/>
        <v>19438.099999999999</v>
      </c>
      <c r="J31" s="24">
        <v>-350</v>
      </c>
      <c r="K31" s="23">
        <f t="shared" si="15"/>
        <v>19088.099999999999</v>
      </c>
      <c r="L31" s="23">
        <v>19088.099999999999</v>
      </c>
    </row>
    <row r="32" spans="1:12" ht="27.75" customHeight="1" x14ac:dyDescent="0.25">
      <c r="A32" s="15" t="s">
        <v>48</v>
      </c>
      <c r="B32" s="7" t="s">
        <v>71</v>
      </c>
      <c r="C32" s="23">
        <v>201</v>
      </c>
      <c r="D32" s="24">
        <v>0</v>
      </c>
      <c r="E32" s="23">
        <v>201</v>
      </c>
      <c r="F32" s="24">
        <v>0</v>
      </c>
      <c r="G32" s="23">
        <v>201</v>
      </c>
      <c r="H32" s="24">
        <v>17279.099999999999</v>
      </c>
      <c r="I32" s="23">
        <f t="shared" si="14"/>
        <v>17480.099999999999</v>
      </c>
      <c r="J32" s="24">
        <v>-126</v>
      </c>
      <c r="K32" s="23">
        <f t="shared" si="15"/>
        <v>17354.099999999999</v>
      </c>
      <c r="L32" s="23">
        <v>17354.099999999999</v>
      </c>
    </row>
    <row r="33" spans="1:12" ht="26.25" customHeight="1" x14ac:dyDescent="0.25">
      <c r="A33" s="15" t="s">
        <v>49</v>
      </c>
      <c r="B33" s="7" t="s">
        <v>82</v>
      </c>
      <c r="C33" s="24">
        <f>C34+C35+C36+C37</f>
        <v>46626</v>
      </c>
      <c r="D33" s="24">
        <v>0</v>
      </c>
      <c r="E33" s="24">
        <f>E34+E35+E36+E37</f>
        <v>46626</v>
      </c>
      <c r="F33" s="24">
        <v>0</v>
      </c>
      <c r="G33" s="24">
        <f>G34+G35+G36+G37</f>
        <v>46626</v>
      </c>
      <c r="H33" s="24">
        <f>H34+H35+H36+H37</f>
        <v>14698.7</v>
      </c>
      <c r="I33" s="23">
        <f t="shared" si="14"/>
        <v>61324.7</v>
      </c>
      <c r="J33" s="24">
        <f>J34+J35+J36+J37</f>
        <v>4178.3</v>
      </c>
      <c r="K33" s="23">
        <f t="shared" si="15"/>
        <v>65503</v>
      </c>
      <c r="L33" s="23">
        <f>L34+L35+L36+L37</f>
        <v>65503</v>
      </c>
    </row>
    <row r="34" spans="1:12" ht="15.75" customHeight="1" x14ac:dyDescent="0.25">
      <c r="A34" s="30" t="s">
        <v>91</v>
      </c>
      <c r="B34" s="26" t="s">
        <v>92</v>
      </c>
      <c r="C34" s="24">
        <v>23076</v>
      </c>
      <c r="D34" s="24">
        <v>0</v>
      </c>
      <c r="E34" s="24">
        <v>23076</v>
      </c>
      <c r="F34" s="24">
        <v>0</v>
      </c>
      <c r="G34" s="24">
        <v>23076</v>
      </c>
      <c r="H34" s="24">
        <v>20424</v>
      </c>
      <c r="I34" s="23">
        <f t="shared" si="14"/>
        <v>43500</v>
      </c>
      <c r="J34" s="24">
        <v>3500</v>
      </c>
      <c r="K34" s="23">
        <f>I34+J34</f>
        <v>47000</v>
      </c>
      <c r="L34" s="23">
        <v>47000</v>
      </c>
    </row>
    <row r="35" spans="1:12" ht="76.5" customHeight="1" x14ac:dyDescent="0.25">
      <c r="A35" s="31" t="s">
        <v>97</v>
      </c>
      <c r="B35" s="29" t="s">
        <v>98</v>
      </c>
      <c r="C35" s="24">
        <v>709</v>
      </c>
      <c r="D35" s="24">
        <v>0</v>
      </c>
      <c r="E35" s="24">
        <v>709</v>
      </c>
      <c r="F35" s="24">
        <v>0</v>
      </c>
      <c r="G35" s="24">
        <v>709</v>
      </c>
      <c r="H35" s="24">
        <v>5240.2</v>
      </c>
      <c r="I35" s="23">
        <f t="shared" si="14"/>
        <v>5949.2</v>
      </c>
      <c r="J35" s="24">
        <v>518.29999999999995</v>
      </c>
      <c r="K35" s="23">
        <f>I35+J35</f>
        <v>6467.5</v>
      </c>
      <c r="L35" s="23">
        <v>6467.5</v>
      </c>
    </row>
    <row r="36" spans="1:12" ht="28.5" customHeight="1" x14ac:dyDescent="0.25">
      <c r="A36" s="30" t="s">
        <v>93</v>
      </c>
      <c r="B36" s="26" t="s">
        <v>94</v>
      </c>
      <c r="C36" s="24">
        <v>22693</v>
      </c>
      <c r="D36" s="24">
        <v>0</v>
      </c>
      <c r="E36" s="24">
        <v>22693</v>
      </c>
      <c r="F36" s="24">
        <v>0</v>
      </c>
      <c r="G36" s="24">
        <v>22693</v>
      </c>
      <c r="H36" s="24">
        <v>-11144.5</v>
      </c>
      <c r="I36" s="23">
        <f t="shared" si="14"/>
        <v>11548.5</v>
      </c>
      <c r="J36" s="24">
        <v>155</v>
      </c>
      <c r="K36" s="23">
        <f>I36+J36</f>
        <v>11703.5</v>
      </c>
      <c r="L36" s="23">
        <v>11703.5</v>
      </c>
    </row>
    <row r="37" spans="1:12" ht="66.75" customHeight="1" x14ac:dyDescent="0.25">
      <c r="A37" s="30" t="s">
        <v>95</v>
      </c>
      <c r="B37" s="28" t="s">
        <v>96</v>
      </c>
      <c r="C37" s="24">
        <v>148</v>
      </c>
      <c r="D37" s="24">
        <v>0</v>
      </c>
      <c r="E37" s="24">
        <v>148</v>
      </c>
      <c r="F37" s="24">
        <v>0</v>
      </c>
      <c r="G37" s="24">
        <v>148</v>
      </c>
      <c r="H37" s="24">
        <v>179</v>
      </c>
      <c r="I37" s="23">
        <f t="shared" si="14"/>
        <v>327</v>
      </c>
      <c r="J37" s="24">
        <v>5</v>
      </c>
      <c r="K37" s="23">
        <f>I37+J37</f>
        <v>332</v>
      </c>
      <c r="L37" s="23">
        <v>332</v>
      </c>
    </row>
    <row r="38" spans="1:12" ht="15.75" customHeight="1" x14ac:dyDescent="0.25">
      <c r="A38" s="15" t="s">
        <v>50</v>
      </c>
      <c r="B38" s="7" t="s">
        <v>5</v>
      </c>
      <c r="C38" s="24">
        <v>2765</v>
      </c>
      <c r="D38" s="24">
        <v>0</v>
      </c>
      <c r="E38" s="23">
        <f t="shared" si="10"/>
        <v>2765</v>
      </c>
      <c r="F38" s="24">
        <v>0</v>
      </c>
      <c r="G38" s="23">
        <f t="shared" si="10"/>
        <v>2765</v>
      </c>
      <c r="H38" s="24">
        <v>10614.2</v>
      </c>
      <c r="I38" s="23">
        <f t="shared" si="14"/>
        <v>13379.2</v>
      </c>
      <c r="J38" s="24">
        <v>307.60000000000002</v>
      </c>
      <c r="K38" s="23">
        <f t="shared" si="15"/>
        <v>13686.8</v>
      </c>
      <c r="L38" s="23">
        <v>13686.8</v>
      </c>
    </row>
    <row r="39" spans="1:12" ht="14.25" customHeight="1" x14ac:dyDescent="0.25">
      <c r="A39" s="15" t="s">
        <v>51</v>
      </c>
      <c r="B39" s="7" t="s">
        <v>6</v>
      </c>
      <c r="C39" s="24">
        <v>2453.4</v>
      </c>
      <c r="D39" s="24">
        <v>0</v>
      </c>
      <c r="E39" s="23">
        <f t="shared" si="10"/>
        <v>2453.4</v>
      </c>
      <c r="F39" s="24">
        <v>0</v>
      </c>
      <c r="G39" s="23">
        <f t="shared" si="10"/>
        <v>2453.4</v>
      </c>
      <c r="H39" s="24">
        <v>794.5</v>
      </c>
      <c r="I39" s="23">
        <f t="shared" si="14"/>
        <v>3247.9</v>
      </c>
      <c r="J39" s="24">
        <v>0</v>
      </c>
      <c r="K39" s="23">
        <f t="shared" si="15"/>
        <v>3247.9</v>
      </c>
      <c r="L39" s="23">
        <v>3247.9</v>
      </c>
    </row>
    <row r="40" spans="1:12" ht="15.75" customHeight="1" x14ac:dyDescent="0.25">
      <c r="A40" s="18" t="s">
        <v>52</v>
      </c>
      <c r="B40" s="9" t="s">
        <v>15</v>
      </c>
      <c r="C40" s="22">
        <f>C41+C49+C47+C48</f>
        <v>3243199.6</v>
      </c>
      <c r="D40" s="22">
        <f t="shared" ref="D40:F40" si="16">D41+D49+D47+D48</f>
        <v>62038.5</v>
      </c>
      <c r="E40" s="22">
        <f t="shared" si="16"/>
        <v>3305238.1</v>
      </c>
      <c r="F40" s="22">
        <f t="shared" si="16"/>
        <v>117102.8</v>
      </c>
      <c r="G40" s="22">
        <f t="shared" ref="G40:H40" si="17">G41+G49+G47+G48</f>
        <v>3422340.9</v>
      </c>
      <c r="H40" s="22">
        <f t="shared" si="17"/>
        <v>202980.2</v>
      </c>
      <c r="I40" s="22">
        <f t="shared" ref="I40:J40" si="18">I41+I49+I47+I48</f>
        <v>3625321.1</v>
      </c>
      <c r="J40" s="22">
        <f t="shared" si="18"/>
        <v>494839.9</v>
      </c>
      <c r="K40" s="22">
        <f t="shared" ref="K40" si="19">K41+K49+K47+K48</f>
        <v>4120161</v>
      </c>
      <c r="L40" s="22">
        <f t="shared" ref="L40" si="20">L41+L49+L47+L48</f>
        <v>4074336.4</v>
      </c>
    </row>
    <row r="41" spans="1:12" ht="26.4" x14ac:dyDescent="0.25">
      <c r="A41" s="15" t="s">
        <v>53</v>
      </c>
      <c r="B41" s="10" t="s">
        <v>16</v>
      </c>
      <c r="C41" s="24">
        <f>C43+C44+C45+C46</f>
        <v>3243199.6</v>
      </c>
      <c r="D41" s="24">
        <f>D43+D44+D45+D46</f>
        <v>62038.5</v>
      </c>
      <c r="E41" s="24">
        <f t="shared" ref="E41:F41" si="21">E43+E44+E45+E46</f>
        <v>3305238.1</v>
      </c>
      <c r="F41" s="24">
        <f t="shared" si="21"/>
        <v>115712.9</v>
      </c>
      <c r="G41" s="24">
        <f t="shared" ref="G41:H41" si="22">G43+G44+G45+G46</f>
        <v>3420951</v>
      </c>
      <c r="H41" s="24">
        <f t="shared" si="22"/>
        <v>203847.6</v>
      </c>
      <c r="I41" s="24">
        <f t="shared" ref="I41:J41" si="23">I43+I44+I45+I46</f>
        <v>3624798.6</v>
      </c>
      <c r="J41" s="24">
        <f t="shared" si="23"/>
        <v>488388.1</v>
      </c>
      <c r="K41" s="24">
        <f t="shared" ref="K41" si="24">K43+K44+K45+K46</f>
        <v>4113186.7</v>
      </c>
      <c r="L41" s="24">
        <f t="shared" ref="L41" si="25">L43+L44+L45+L46</f>
        <v>4067362.2</v>
      </c>
    </row>
    <row r="42" spans="1:12" x14ac:dyDescent="0.25">
      <c r="A42" s="21"/>
      <c r="B42" s="11" t="s">
        <v>17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26.4" x14ac:dyDescent="0.25">
      <c r="A43" s="15" t="s">
        <v>54</v>
      </c>
      <c r="B43" s="11" t="s">
        <v>68</v>
      </c>
      <c r="C43" s="24">
        <v>477143.8</v>
      </c>
      <c r="D43" s="24">
        <v>0</v>
      </c>
      <c r="E43" s="23">
        <f t="shared" ref="E43:G46" si="26">C43+D43</f>
        <v>477143.8</v>
      </c>
      <c r="F43" s="24">
        <v>0</v>
      </c>
      <c r="G43" s="23">
        <f t="shared" si="26"/>
        <v>477143.8</v>
      </c>
      <c r="H43" s="24">
        <v>107449</v>
      </c>
      <c r="I43" s="23">
        <f t="shared" ref="I43:I46" si="27">G43+H43</f>
        <v>584592.80000000005</v>
      </c>
      <c r="J43" s="24">
        <v>0</v>
      </c>
      <c r="K43" s="23">
        <f t="shared" ref="K43:K46" si="28">I43+J43</f>
        <v>584592.80000000005</v>
      </c>
      <c r="L43" s="23">
        <v>584592.80000000005</v>
      </c>
    </row>
    <row r="44" spans="1:12" ht="26.4" x14ac:dyDescent="0.25">
      <c r="A44" s="15" t="s">
        <v>55</v>
      </c>
      <c r="B44" s="11" t="s">
        <v>69</v>
      </c>
      <c r="C44" s="24">
        <v>727430.5</v>
      </c>
      <c r="D44" s="24">
        <v>12811.1</v>
      </c>
      <c r="E44" s="23">
        <f t="shared" si="26"/>
        <v>740241.6</v>
      </c>
      <c r="F44" s="24">
        <v>93413.5</v>
      </c>
      <c r="G44" s="23">
        <f t="shared" si="26"/>
        <v>833655.1</v>
      </c>
      <c r="H44" s="24">
        <v>5980.1</v>
      </c>
      <c r="I44" s="23">
        <f t="shared" si="27"/>
        <v>839635.2</v>
      </c>
      <c r="J44" s="24">
        <v>-203.1</v>
      </c>
      <c r="K44" s="23">
        <f t="shared" si="28"/>
        <v>839432.1</v>
      </c>
      <c r="L44" s="23">
        <v>830852.9</v>
      </c>
    </row>
    <row r="45" spans="1:12" ht="26.4" x14ac:dyDescent="0.25">
      <c r="A45" s="15" t="s">
        <v>56</v>
      </c>
      <c r="B45" s="11" t="s">
        <v>70</v>
      </c>
      <c r="C45" s="24">
        <v>2035484.6</v>
      </c>
      <c r="D45" s="24">
        <v>2980.4</v>
      </c>
      <c r="E45" s="23">
        <f t="shared" si="26"/>
        <v>2038465</v>
      </c>
      <c r="F45" s="24">
        <v>13421.1</v>
      </c>
      <c r="G45" s="23">
        <f t="shared" si="26"/>
        <v>2051886.1</v>
      </c>
      <c r="H45" s="24">
        <v>81719.8</v>
      </c>
      <c r="I45" s="23">
        <f t="shared" si="27"/>
        <v>2133605.9</v>
      </c>
      <c r="J45" s="24">
        <v>-918.7</v>
      </c>
      <c r="K45" s="23">
        <f t="shared" si="28"/>
        <v>2132687.2000000002</v>
      </c>
      <c r="L45" s="23">
        <v>2097551.1</v>
      </c>
    </row>
    <row r="46" spans="1:12" x14ac:dyDescent="0.25">
      <c r="A46" s="15" t="s">
        <v>57</v>
      </c>
      <c r="B46" s="11" t="s">
        <v>18</v>
      </c>
      <c r="C46" s="24">
        <v>3140.7</v>
      </c>
      <c r="D46" s="24">
        <v>46247</v>
      </c>
      <c r="E46" s="23">
        <f t="shared" si="26"/>
        <v>49387.7</v>
      </c>
      <c r="F46" s="24">
        <v>8878.2999999999993</v>
      </c>
      <c r="G46" s="23">
        <f t="shared" si="26"/>
        <v>58266</v>
      </c>
      <c r="H46" s="24">
        <v>8698.7000000000007</v>
      </c>
      <c r="I46" s="23">
        <f t="shared" si="27"/>
        <v>66964.7</v>
      </c>
      <c r="J46" s="24">
        <v>489509.9</v>
      </c>
      <c r="K46" s="23">
        <f t="shared" si="28"/>
        <v>556474.6</v>
      </c>
      <c r="L46" s="23">
        <v>554365.4</v>
      </c>
    </row>
    <row r="47" spans="1:12" ht="39.6" x14ac:dyDescent="0.25">
      <c r="A47" s="15" t="s">
        <v>58</v>
      </c>
      <c r="B47" s="12" t="s">
        <v>31</v>
      </c>
      <c r="C47" s="24">
        <v>0</v>
      </c>
      <c r="D47" s="24">
        <v>0</v>
      </c>
      <c r="E47" s="23">
        <f>C47+D47</f>
        <v>0</v>
      </c>
      <c r="F47" s="24">
        <v>1389.9</v>
      </c>
      <c r="G47" s="23">
        <f>E47+F47</f>
        <v>1389.9</v>
      </c>
      <c r="H47" s="24">
        <v>386.5</v>
      </c>
      <c r="I47" s="23">
        <f>G47+H47</f>
        <v>1776.4</v>
      </c>
      <c r="J47" s="24">
        <v>1451.8</v>
      </c>
      <c r="K47" s="23">
        <f>I47+J47</f>
        <v>3228.2</v>
      </c>
      <c r="L47" s="23">
        <v>3228.1</v>
      </c>
    </row>
    <row r="48" spans="1:12" ht="27" customHeight="1" x14ac:dyDescent="0.25">
      <c r="A48" s="15" t="s">
        <v>59</v>
      </c>
      <c r="B48" s="12" t="s">
        <v>32</v>
      </c>
      <c r="C48" s="24">
        <v>0</v>
      </c>
      <c r="D48" s="24">
        <v>0</v>
      </c>
      <c r="E48" s="23">
        <f>C48+D48</f>
        <v>0</v>
      </c>
      <c r="F48" s="24">
        <v>0</v>
      </c>
      <c r="G48" s="23">
        <f>E48+F48</f>
        <v>0</v>
      </c>
      <c r="H48" s="24">
        <v>0</v>
      </c>
      <c r="I48" s="23">
        <f>G48+H48</f>
        <v>0</v>
      </c>
      <c r="J48" s="24">
        <v>5000</v>
      </c>
      <c r="K48" s="23">
        <f>I48+J48</f>
        <v>5000</v>
      </c>
      <c r="L48" s="23">
        <v>5000</v>
      </c>
    </row>
    <row r="49" spans="1:12" ht="42" customHeight="1" x14ac:dyDescent="0.25">
      <c r="A49" s="15" t="s">
        <v>60</v>
      </c>
      <c r="B49" s="10" t="s">
        <v>20</v>
      </c>
      <c r="C49" s="24">
        <v>0</v>
      </c>
      <c r="D49" s="24">
        <v>0</v>
      </c>
      <c r="E49" s="23">
        <f>C49+D49</f>
        <v>0</v>
      </c>
      <c r="F49" s="24">
        <v>0</v>
      </c>
      <c r="G49" s="23">
        <f>E49+F49</f>
        <v>0</v>
      </c>
      <c r="H49" s="24">
        <v>-1253.9000000000001</v>
      </c>
      <c r="I49" s="23">
        <f>G49+H49</f>
        <v>-1253.9000000000001</v>
      </c>
      <c r="J49" s="24">
        <v>0</v>
      </c>
      <c r="K49" s="23">
        <f>I49+J49</f>
        <v>-1253.9000000000001</v>
      </c>
      <c r="L49" s="23">
        <v>-1253.9000000000001</v>
      </c>
    </row>
    <row r="50" spans="1:12" ht="32.25" customHeight="1" x14ac:dyDescent="0.25"/>
  </sheetData>
  <mergeCells count="14">
    <mergeCell ref="A6:A7"/>
    <mergeCell ref="K1:L1"/>
    <mergeCell ref="B3:P3"/>
    <mergeCell ref="G6:G7"/>
    <mergeCell ref="J6:J7"/>
    <mergeCell ref="K6:K7"/>
    <mergeCell ref="L6:L7"/>
    <mergeCell ref="B6:B7"/>
    <mergeCell ref="C6:C7"/>
    <mergeCell ref="D6:D7"/>
    <mergeCell ref="E6:E7"/>
    <mergeCell ref="F6:F7"/>
    <mergeCell ref="H6:H7"/>
    <mergeCell ref="I6:I7"/>
  </mergeCells>
  <pageMargins left="0.59055118110236227" right="0.11811023622047245" top="0.35433070866141736" bottom="0.35433070866141736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Рянская Елена</cp:lastModifiedBy>
  <cp:lastPrinted>2022-02-16T07:44:00Z</cp:lastPrinted>
  <dcterms:created xsi:type="dcterms:W3CDTF">1999-06-18T11:49:53Z</dcterms:created>
  <dcterms:modified xsi:type="dcterms:W3CDTF">2022-04-29T17:34:27Z</dcterms:modified>
</cp:coreProperties>
</file>