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a\Downloads\"/>
    </mc:Choice>
  </mc:AlternateContent>
  <bookViews>
    <workbookView xWindow="0" yWindow="0" windowWidth="15336" windowHeight="7512"/>
  </bookViews>
  <sheets>
    <sheet name="Расходы" sheetId="1" r:id="rId1"/>
  </sheets>
  <externalReferences>
    <externalReference r:id="rId2"/>
  </externalReference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_xlnm.Print_Titles" localSheetId="0">Расходы!$3:$5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0" i="1" s="1"/>
  <c r="C7" i="1"/>
  <c r="E7" i="1"/>
  <c r="G7" i="1"/>
  <c r="G6" i="1" s="1"/>
  <c r="I7" i="1"/>
  <c r="I6" i="1" s="1"/>
  <c r="K7" i="1"/>
  <c r="K6" i="1" s="1"/>
  <c r="L7" i="1"/>
  <c r="L6" i="1" s="1"/>
  <c r="L70" i="1" s="1"/>
  <c r="D8" i="1"/>
  <c r="D7" i="1" s="1"/>
  <c r="F8" i="1"/>
  <c r="H8" i="1"/>
  <c r="J8" i="1"/>
  <c r="D9" i="1"/>
  <c r="F9" i="1"/>
  <c r="F7" i="1" s="1"/>
  <c r="H9" i="1"/>
  <c r="H7" i="1" s="1"/>
  <c r="J9" i="1"/>
  <c r="J7" i="1" s="1"/>
  <c r="D10" i="1"/>
  <c r="F10" i="1"/>
  <c r="H10" i="1"/>
  <c r="J10" i="1"/>
  <c r="D11" i="1"/>
  <c r="F11" i="1"/>
  <c r="H11" i="1"/>
  <c r="J11" i="1"/>
  <c r="D12" i="1"/>
  <c r="F12" i="1"/>
  <c r="H12" i="1"/>
  <c r="J12" i="1"/>
  <c r="D13" i="1"/>
  <c r="F13" i="1"/>
  <c r="H13" i="1"/>
  <c r="J13" i="1"/>
  <c r="D14" i="1"/>
  <c r="F14" i="1"/>
  <c r="H14" i="1"/>
  <c r="J14" i="1"/>
  <c r="D15" i="1"/>
  <c r="F15" i="1"/>
  <c r="D16" i="1"/>
  <c r="F16" i="1"/>
  <c r="H16" i="1"/>
  <c r="J16" i="1"/>
  <c r="C17" i="1"/>
  <c r="E17" i="1"/>
  <c r="D17" i="1" s="1"/>
  <c r="G17" i="1"/>
  <c r="F17" i="1" s="1"/>
  <c r="I17" i="1"/>
  <c r="H17" i="1" s="1"/>
  <c r="K17" i="1"/>
  <c r="J17" i="1" s="1"/>
  <c r="D18" i="1"/>
  <c r="F18" i="1"/>
  <c r="H18" i="1"/>
  <c r="J18" i="1"/>
  <c r="D19" i="1"/>
  <c r="F19" i="1"/>
  <c r="H19" i="1"/>
  <c r="J19" i="1"/>
  <c r="D20" i="1"/>
  <c r="F20" i="1"/>
  <c r="H20" i="1"/>
  <c r="J20" i="1"/>
  <c r="C21" i="1"/>
  <c r="C6" i="1" s="1"/>
  <c r="C70" i="1" s="1"/>
  <c r="D21" i="1"/>
  <c r="E21" i="1"/>
  <c r="G21" i="1"/>
  <c r="I21" i="1"/>
  <c r="K21" i="1"/>
  <c r="L21" i="1"/>
  <c r="D22" i="1"/>
  <c r="F22" i="1"/>
  <c r="F21" i="1" s="1"/>
  <c r="H22" i="1"/>
  <c r="H21" i="1" s="1"/>
  <c r="J22" i="1"/>
  <c r="J21" i="1" s="1"/>
  <c r="D23" i="1"/>
  <c r="F23" i="1"/>
  <c r="H23" i="1"/>
  <c r="J23" i="1"/>
  <c r="D24" i="1"/>
  <c r="F24" i="1"/>
  <c r="H24" i="1"/>
  <c r="J24" i="1"/>
  <c r="C25" i="1"/>
  <c r="D25" i="1"/>
  <c r="E25" i="1"/>
  <c r="G25" i="1"/>
  <c r="I25" i="1"/>
  <c r="K25" i="1"/>
  <c r="L25" i="1"/>
  <c r="D26" i="1"/>
  <c r="F26" i="1"/>
  <c r="H26" i="1"/>
  <c r="H25" i="1" s="1"/>
  <c r="J26" i="1"/>
  <c r="J25" i="1" s="1"/>
  <c r="D27" i="1"/>
  <c r="F27" i="1"/>
  <c r="F25" i="1" s="1"/>
  <c r="H27" i="1"/>
  <c r="J27" i="1"/>
  <c r="D28" i="1"/>
  <c r="F28" i="1"/>
  <c r="H28" i="1"/>
  <c r="J28" i="1"/>
  <c r="D29" i="1"/>
  <c r="F29" i="1"/>
  <c r="H29" i="1"/>
  <c r="J29" i="1"/>
  <c r="D30" i="1"/>
  <c r="F30" i="1"/>
  <c r="H30" i="1"/>
  <c r="J30" i="1"/>
  <c r="D31" i="1"/>
  <c r="F31" i="1"/>
  <c r="H31" i="1"/>
  <c r="J31" i="1"/>
  <c r="D32" i="1"/>
  <c r="F32" i="1"/>
  <c r="H32" i="1"/>
  <c r="J32" i="1"/>
  <c r="C33" i="1"/>
  <c r="D33" i="1"/>
  <c r="E33" i="1"/>
  <c r="G33" i="1"/>
  <c r="I33" i="1"/>
  <c r="K33" i="1"/>
  <c r="L33" i="1"/>
  <c r="D34" i="1"/>
  <c r="F34" i="1"/>
  <c r="F33" i="1" s="1"/>
  <c r="H34" i="1"/>
  <c r="H33" i="1" s="1"/>
  <c r="J34" i="1"/>
  <c r="J33" i="1" s="1"/>
  <c r="D35" i="1"/>
  <c r="F35" i="1"/>
  <c r="H35" i="1"/>
  <c r="J35" i="1"/>
  <c r="D36" i="1"/>
  <c r="F36" i="1"/>
  <c r="H36" i="1"/>
  <c r="J36" i="1"/>
  <c r="D37" i="1"/>
  <c r="F37" i="1"/>
  <c r="H37" i="1"/>
  <c r="J37" i="1"/>
  <c r="C38" i="1"/>
  <c r="D38" i="1"/>
  <c r="E38" i="1"/>
  <c r="G38" i="1"/>
  <c r="I38" i="1"/>
  <c r="K38" i="1"/>
  <c r="L38" i="1"/>
  <c r="D39" i="1"/>
  <c r="F39" i="1"/>
  <c r="H39" i="1"/>
  <c r="J39" i="1"/>
  <c r="D40" i="1"/>
  <c r="F40" i="1"/>
  <c r="H40" i="1"/>
  <c r="J40" i="1"/>
  <c r="D41" i="1"/>
  <c r="F41" i="1"/>
  <c r="F38" i="1" s="1"/>
  <c r="H41" i="1"/>
  <c r="H38" i="1" s="1"/>
  <c r="J41" i="1"/>
  <c r="J38" i="1" s="1"/>
  <c r="C42" i="1"/>
  <c r="D42" i="1"/>
  <c r="E42" i="1"/>
  <c r="G42" i="1"/>
  <c r="I42" i="1"/>
  <c r="K42" i="1"/>
  <c r="L42" i="1"/>
  <c r="D43" i="1"/>
  <c r="F43" i="1"/>
  <c r="F42" i="1" s="1"/>
  <c r="H43" i="1"/>
  <c r="H42" i="1" s="1"/>
  <c r="J43" i="1"/>
  <c r="J42" i="1" s="1"/>
  <c r="D44" i="1"/>
  <c r="F44" i="1"/>
  <c r="H44" i="1"/>
  <c r="J44" i="1"/>
  <c r="D45" i="1"/>
  <c r="F45" i="1"/>
  <c r="H45" i="1"/>
  <c r="J45" i="1"/>
  <c r="D46" i="1"/>
  <c r="F46" i="1"/>
  <c r="H46" i="1"/>
  <c r="J46" i="1"/>
  <c r="D47" i="1"/>
  <c r="F47" i="1"/>
  <c r="H47" i="1"/>
  <c r="J47" i="1"/>
  <c r="C48" i="1"/>
  <c r="E48" i="1"/>
  <c r="G48" i="1"/>
  <c r="H48" i="1"/>
  <c r="I48" i="1"/>
  <c r="K48" i="1"/>
  <c r="L48" i="1"/>
  <c r="D49" i="1"/>
  <c r="D48" i="1" s="1"/>
  <c r="F49" i="1"/>
  <c r="H49" i="1"/>
  <c r="J49" i="1"/>
  <c r="D50" i="1"/>
  <c r="F50" i="1"/>
  <c r="F48" i="1" s="1"/>
  <c r="H50" i="1"/>
  <c r="J50" i="1"/>
  <c r="J48" i="1" s="1"/>
  <c r="C51" i="1"/>
  <c r="D51" i="1"/>
  <c r="E51" i="1"/>
  <c r="G51" i="1"/>
  <c r="I51" i="1"/>
  <c r="K51" i="1"/>
  <c r="L51" i="1"/>
  <c r="D52" i="1"/>
  <c r="F52" i="1"/>
  <c r="F51" i="1" s="1"/>
  <c r="H52" i="1"/>
  <c r="H51" i="1" s="1"/>
  <c r="J52" i="1"/>
  <c r="J51" i="1" s="1"/>
  <c r="C53" i="1"/>
  <c r="E53" i="1"/>
  <c r="G53" i="1"/>
  <c r="I53" i="1"/>
  <c r="K53" i="1"/>
  <c r="L53" i="1"/>
  <c r="D54" i="1"/>
  <c r="D53" i="1" s="1"/>
  <c r="F54" i="1"/>
  <c r="F53" i="1" s="1"/>
  <c r="H54" i="1"/>
  <c r="H53" i="1" s="1"/>
  <c r="J54" i="1"/>
  <c r="D55" i="1"/>
  <c r="F55" i="1"/>
  <c r="H55" i="1"/>
  <c r="J55" i="1"/>
  <c r="D56" i="1"/>
  <c r="F56" i="1"/>
  <c r="H56" i="1"/>
  <c r="J56" i="1"/>
  <c r="J53" i="1" s="1"/>
  <c r="D57" i="1"/>
  <c r="F57" i="1"/>
  <c r="H57" i="1"/>
  <c r="J57" i="1"/>
  <c r="C58" i="1"/>
  <c r="E58" i="1"/>
  <c r="K58" i="1"/>
  <c r="D59" i="1"/>
  <c r="D58" i="1" s="1"/>
  <c r="F59" i="1"/>
  <c r="F58" i="1" s="1"/>
  <c r="H59" i="1"/>
  <c r="H58" i="1" s="1"/>
  <c r="J59" i="1"/>
  <c r="J58" i="1" s="1"/>
  <c r="D60" i="1"/>
  <c r="F60" i="1"/>
  <c r="H60" i="1"/>
  <c r="J60" i="1"/>
  <c r="C61" i="1"/>
  <c r="E61" i="1"/>
  <c r="G61" i="1"/>
  <c r="H61" i="1"/>
  <c r="I61" i="1"/>
  <c r="K61" i="1"/>
  <c r="L61" i="1"/>
  <c r="D62" i="1"/>
  <c r="F62" i="1"/>
  <c r="H62" i="1"/>
  <c r="J62" i="1"/>
  <c r="D63" i="1"/>
  <c r="D61" i="1" s="1"/>
  <c r="F63" i="1"/>
  <c r="F61" i="1" s="1"/>
  <c r="H63" i="1"/>
  <c r="J63" i="1"/>
  <c r="J61" i="1" s="1"/>
  <c r="C64" i="1"/>
  <c r="E64" i="1"/>
  <c r="G64" i="1"/>
  <c r="I64" i="1"/>
  <c r="K64" i="1"/>
  <c r="L64" i="1"/>
  <c r="D65" i="1"/>
  <c r="D64" i="1" s="1"/>
  <c r="F65" i="1"/>
  <c r="F64" i="1" s="1"/>
  <c r="H65" i="1"/>
  <c r="H64" i="1" s="1"/>
  <c r="J65" i="1"/>
  <c r="J64" i="1" s="1"/>
  <c r="C66" i="1"/>
  <c r="D66" i="1" s="1"/>
  <c r="E66" i="1"/>
  <c r="G66" i="1"/>
  <c r="F66" i="1" s="1"/>
  <c r="I66" i="1"/>
  <c r="H66" i="1" s="1"/>
  <c r="K66" i="1"/>
  <c r="J66" i="1" s="1"/>
  <c r="D67" i="1"/>
  <c r="F67" i="1"/>
  <c r="H67" i="1"/>
  <c r="J67" i="1"/>
  <c r="D68" i="1"/>
  <c r="F68" i="1"/>
  <c r="H68" i="1"/>
  <c r="J68" i="1"/>
  <c r="D69" i="1"/>
  <c r="F69" i="1"/>
  <c r="H69" i="1"/>
  <c r="J69" i="1"/>
  <c r="J6" i="1" l="1"/>
  <c r="J70" i="1" s="1"/>
  <c r="K70" i="1"/>
  <c r="H6" i="1"/>
  <c r="H70" i="1" s="1"/>
  <c r="I70" i="1"/>
  <c r="F6" i="1"/>
  <c r="F70" i="1" s="1"/>
  <c r="G70" i="1"/>
  <c r="D6" i="1"/>
  <c r="D70" i="1" s="1"/>
</calcChain>
</file>

<file path=xl/sharedStrings.xml><?xml version="1.0" encoding="utf-8"?>
<sst xmlns="http://schemas.openxmlformats.org/spreadsheetml/2006/main" count="144" uniqueCount="141">
  <si>
    <t>Результат (Дефицит/ Профицит)</t>
  </si>
  <si>
    <t>1403</t>
  </si>
  <si>
    <t>Прочие межбюджетные трансферты общего характера</t>
  </si>
  <si>
    <t>1402</t>
  </si>
  <si>
    <t>Иные дотации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</si>
  <si>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</si>
  <si>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</si>
  <si>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</si>
  <si>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</si>
  <si>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1301</t>
  </si>
  <si>
    <t>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</si>
  <si>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</si>
  <si>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</si>
  <si>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1204</t>
  </si>
  <si>
    <t>Другие вопросы в области средств массовой информации</t>
  </si>
  <si>
    <t>1202</t>
  </si>
  <si>
    <t>Периодическая печать и издательства</t>
  </si>
  <si>
    <t>1200</t>
  </si>
  <si>
    <t>Средства массовой информации</t>
  </si>
  <si>
    <t xml:space="preserve"> 1102 </t>
  </si>
  <si>
    <t>Массовый спорт</t>
  </si>
  <si>
    <t xml:space="preserve"> 1101 </t>
  </si>
  <si>
    <t xml:space="preserve">Физическая культура </t>
  </si>
  <si>
    <t xml:space="preserve"> 1100 </t>
  </si>
  <si>
    <t>Физическая культура и спорт</t>
  </si>
  <si>
    <t xml:space="preserve"> 1006 </t>
  </si>
  <si>
    <t>Другие вопросы в области социальной политики</t>
  </si>
  <si>
    <t xml:space="preserve"> 1004 </t>
  </si>
  <si>
    <t>Охрана семьи и детства</t>
  </si>
  <si>
    <t xml:space="preserve"> 1003 </t>
  </si>
  <si>
    <t>Социальное обеспечение населения</t>
  </si>
  <si>
    <t xml:space="preserve"> 1001 </t>
  </si>
  <si>
    <t>Пенсионное обеспечение</t>
  </si>
  <si>
    <t xml:space="preserve"> 1000</t>
  </si>
  <si>
    <t>Социальная политика</t>
  </si>
  <si>
    <t>0909</t>
  </si>
  <si>
    <t xml:space="preserve">Другие вопросы в области здравоохранения </t>
  </si>
  <si>
    <t xml:space="preserve"> 0900 </t>
  </si>
  <si>
    <t xml:space="preserve">Здравоохранение </t>
  </si>
  <si>
    <t>0804</t>
  </si>
  <si>
    <t xml:space="preserve">Другие вопросы в области культуры, кинематографии </t>
  </si>
  <si>
    <t xml:space="preserve">0801 </t>
  </si>
  <si>
    <t>Культура</t>
  </si>
  <si>
    <t xml:space="preserve"> 0800 </t>
  </si>
  <si>
    <t xml:space="preserve">Культура, кинематография </t>
  </si>
  <si>
    <t xml:space="preserve"> 0709 </t>
  </si>
  <si>
    <t>Другие вопросы в области образования</t>
  </si>
  <si>
    <t xml:space="preserve"> 0707 </t>
  </si>
  <si>
    <t>Молодежная политика и оздоровление детей</t>
  </si>
  <si>
    <t xml:space="preserve"> 0703 </t>
  </si>
  <si>
    <t>Дополнительное образование детей</t>
  </si>
  <si>
    <t xml:space="preserve">0702 </t>
  </si>
  <si>
    <t>Общее образование</t>
  </si>
  <si>
    <t xml:space="preserve"> 0701 </t>
  </si>
  <si>
    <t>Дошкольное образование</t>
  </si>
  <si>
    <t xml:space="preserve">0700 </t>
  </si>
  <si>
    <t>Образование</t>
  </si>
  <si>
    <t xml:space="preserve"> 0605 </t>
  </si>
  <si>
    <t>Другие вопросы в области охраны окружающей среды</t>
  </si>
  <si>
    <t xml:space="preserve">0603 </t>
  </si>
  <si>
    <t>Охрана объектов растительного и животного мира и среды их обитания</t>
  </si>
  <si>
    <t>0601</t>
  </si>
  <si>
    <t>Экологический контроль</t>
  </si>
  <si>
    <t xml:space="preserve"> 0600 </t>
  </si>
  <si>
    <t>Охрана окружающей среды</t>
  </si>
  <si>
    <t xml:space="preserve"> 0505 </t>
  </si>
  <si>
    <t>Другие вопросы в области жилищно-коммунального хозяйства</t>
  </si>
  <si>
    <t>0503</t>
  </si>
  <si>
    <t>Благоустройство</t>
  </si>
  <si>
    <t xml:space="preserve"> 0502 </t>
  </si>
  <si>
    <t>Коммунальное хозяйство</t>
  </si>
  <si>
    <t xml:space="preserve"> 0501</t>
  </si>
  <si>
    <t>Жилищное хозяйство</t>
  </si>
  <si>
    <t xml:space="preserve"> 0500 </t>
  </si>
  <si>
    <t>Жилищно-коммунальное хозяйство</t>
  </si>
  <si>
    <t xml:space="preserve"> 0412 </t>
  </si>
  <si>
    <t>Другие вопросы в области национальной экономики</t>
  </si>
  <si>
    <t xml:space="preserve"> 0410 </t>
  </si>
  <si>
    <t>Связь и информатика</t>
  </si>
  <si>
    <t xml:space="preserve"> 0409 </t>
  </si>
  <si>
    <t>Дорожное хозяйство (дорожные фонды)</t>
  </si>
  <si>
    <t xml:space="preserve"> 0408 </t>
  </si>
  <si>
    <t>Транспорт</t>
  </si>
  <si>
    <t xml:space="preserve"> 0407 </t>
  </si>
  <si>
    <t>Лесное хозяйство</t>
  </si>
  <si>
    <t xml:space="preserve">0405 </t>
  </si>
  <si>
    <t>Сельское хозяйство и рыболовство</t>
  </si>
  <si>
    <t xml:space="preserve"> 0401 </t>
  </si>
  <si>
    <t>Общеэкономические вопросы</t>
  </si>
  <si>
    <t xml:space="preserve"> 0400 </t>
  </si>
  <si>
    <t>Национальная экономика</t>
  </si>
  <si>
    <t xml:space="preserve"> 0314</t>
  </si>
  <si>
    <t>Другие вопросы в области национальной безопасности и правоохранительной деятельности</t>
  </si>
  <si>
    <t xml:space="preserve"> 0309</t>
  </si>
  <si>
    <t>Защита населения и территории от чрезвычайных ситуаций природного и техногенного характера, гражданская оборона</t>
  </si>
  <si>
    <t>0304</t>
  </si>
  <si>
    <t>Органы юстиции</t>
  </si>
  <si>
    <t xml:space="preserve"> 0300 </t>
  </si>
  <si>
    <t>Национальная безопасность и правоохранительная деятельность</t>
  </si>
  <si>
    <t>0204</t>
  </si>
  <si>
    <t>Мобилизационная подготовка экономики</t>
  </si>
  <si>
    <t xml:space="preserve"> 0203</t>
  </si>
  <si>
    <t>Мобилизационная и вневойсковая подготовка</t>
  </si>
  <si>
    <t>0202</t>
  </si>
  <si>
    <t>Модернизация Вооруженных Сил РФ и воинских формирований</t>
  </si>
  <si>
    <t xml:space="preserve"> 0200 </t>
  </si>
  <si>
    <t>Национальная оборона</t>
  </si>
  <si>
    <t>0113</t>
  </si>
  <si>
    <t>Другие общегосударственные вопросы</t>
  </si>
  <si>
    <t xml:space="preserve"> 0112</t>
  </si>
  <si>
    <t>Прикладные научные исследования в области общегосударственных вопросов</t>
  </si>
  <si>
    <t>0111</t>
  </si>
  <si>
    <t>Резервные фонды</t>
  </si>
  <si>
    <t xml:space="preserve">0107 </t>
  </si>
  <si>
    <t>Обеспечение проведения выборов и референдумов</t>
  </si>
  <si>
    <t xml:space="preserve"> 0106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</si>
  <si>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</si>
  <si>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0105 </t>
  </si>
  <si>
    <t>Судебная система</t>
  </si>
  <si>
    <t xml:space="preserve">0104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</si>
  <si>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</si>
  <si>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</si>
  <si>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</si>
  <si>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</si>
  <si>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</si>
  <si>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0100 </t>
  </si>
  <si>
    <t>Общегосударственные вопросы</t>
  </si>
  <si>
    <t>РАСХОДЫ</t>
  </si>
  <si>
    <t>2</t>
  </si>
  <si>
    <t>1</t>
  </si>
  <si>
    <t>Утверждено Решением Думы города  от 23.12.2021 №143 (с учетом уведомлений ДФ ХМАО-Югры)</t>
  </si>
  <si>
    <t>Утверждено Решением Думы города  от 23.12.2021 №143</t>
  </si>
  <si>
    <t>Изменения в решение Думы города (+/-)</t>
  </si>
  <si>
    <t>Утверждено Решением Думы города  от 19.11.2021 №127</t>
  </si>
  <si>
    <t>Утверждено Решением Думы города  от 21.05.2021 №75</t>
  </si>
  <si>
    <t>Утверждено Решением Думы города  от 19.02.2021 №50</t>
  </si>
  <si>
    <t>Первоначально утверждено решением Думы города от 18.12.2020 №37 на 2020 год</t>
  </si>
  <si>
    <t>Код</t>
  </si>
  <si>
    <t>Наименование показателя</t>
  </si>
  <si>
    <t>(тыс.рублей)</t>
  </si>
  <si>
    <t xml:space="preserve">Сведения о внесенных изменениях в решение об утверждении бюджета в 2021 году в части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</si>
</sst>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_-* #,##0.00_р_._-;\-* #,##0.00_р_._-;_-* &quot;-&quot;??_р_._-;_-@_-"/>
    <numFmt numFmtId="166" formatCode="#,##0.0_р_."/>
    <numFmt numFmtId="167" formatCode="#,##0.0;[Red]\-#,##0.0;0.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2" fillId="0" borderId="0" xfId="0" applyNumberFormat="1" applyFont="1" applyFill="1"/>
    <xf numFmtId="16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166" fontId="4" fillId="0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166" fontId="2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164" fontId="2" fillId="0" borderId="1" xfId="2" applyNumberFormat="1" applyFont="1" applyFill="1" applyBorder="1" applyAlignment="1" applyProtection="1">
      <alignment horizontal="center" vertical="center"/>
      <protection hidden="1"/>
    </xf>
    <xf numFmtId="167" fontId="2" fillId="0" borderId="1" xfId="2" applyNumberFormat="1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 applyProtection="1">
      <alignment horizontal="center" wrapText="1"/>
      <protection hidden="1"/>
    </xf>
    <xf numFmtId="166" fontId="4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6.Pril6kPZ.Sved_ya-o-vnesennykh-izmeneniyakh-v-reshe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</sheetNames>
    <sheetDataSet>
      <sheetData sheetId="0">
        <row r="9">
          <cell r="C9">
            <v>4594871.7</v>
          </cell>
          <cell r="D9">
            <v>62038.5</v>
          </cell>
          <cell r="E9">
            <v>4656910.2</v>
          </cell>
          <cell r="F9">
            <v>117102.8</v>
          </cell>
          <cell r="G9">
            <v>4774013</v>
          </cell>
          <cell r="H9">
            <v>294519.8</v>
          </cell>
          <cell r="I9">
            <v>5068532.8</v>
          </cell>
          <cell r="J9">
            <v>513712.9</v>
          </cell>
          <cell r="K9">
            <v>5582245.7000000002</v>
          </cell>
          <cell r="L9">
            <v>5536421.0999999996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zoomScale="90" zoomScaleNormal="90" workbookViewId="0">
      <pane xSplit="2" ySplit="5" topLeftCell="C50" activePane="bottomRight" state="frozen"/>
      <selection pane="topRight" activeCell="C1" sqref="C1"/>
      <selection pane="bottomLeft" activeCell="A6" sqref="A6"/>
      <selection pane="bottomRight" sqref="A1:L1"/>
    </sheetView>
  </sheetViews>
  <sheetFormatPr defaultColWidth="8.88671875" defaultRowHeight="13.2" x14ac:dyDescent="0.25"/>
  <cols>
    <col min="1" max="1" width="27.44140625" style="1" customWidth="1"/>
    <col min="2" max="2" width="7.5546875" style="1" customWidth="1"/>
    <col min="3" max="4" width="16" style="1" customWidth="1"/>
    <col min="5" max="6" width="16.6640625" style="1" customWidth="1"/>
    <col min="7" max="11" width="16" style="1" customWidth="1"/>
    <col min="12" max="12" width="17" style="1" customWidth="1"/>
    <col min="13" max="16384" width="8.88671875" style="1"/>
  </cols>
  <sheetData>
    <row r="1" spans="1:14" ht="24.6" customHeight="1" x14ac:dyDescent="0.25">
      <c r="A1" s="31" t="s">
        <v>140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4" x14ac:dyDescent="0.25">
      <c r="L2" s="30" t="s">
        <v>139</v>
      </c>
    </row>
    <row r="3" spans="1:14" ht="13.2" customHeight="1" x14ac:dyDescent="0.25">
      <c r="A3" s="27" t="s">
        <v>138</v>
      </c>
      <c r="B3" s="27" t="s">
        <v>137</v>
      </c>
      <c r="C3" s="29" t="s">
        <v>136</v>
      </c>
      <c r="D3" s="27" t="s">
        <v>132</v>
      </c>
      <c r="E3" s="26" t="s">
        <v>135</v>
      </c>
      <c r="F3" s="27" t="s">
        <v>132</v>
      </c>
      <c r="G3" s="26" t="s">
        <v>134</v>
      </c>
      <c r="H3" s="27" t="s">
        <v>132</v>
      </c>
      <c r="I3" s="26" t="s">
        <v>133</v>
      </c>
      <c r="J3" s="27" t="s">
        <v>132</v>
      </c>
      <c r="K3" s="26" t="s">
        <v>131</v>
      </c>
      <c r="L3" s="26" t="s">
        <v>130</v>
      </c>
    </row>
    <row r="4" spans="1:14" ht="88.5" customHeight="1" x14ac:dyDescent="0.25">
      <c r="A4" s="27"/>
      <c r="B4" s="27"/>
      <c r="C4" s="28"/>
      <c r="D4" s="27"/>
      <c r="E4" s="26"/>
      <c r="F4" s="27"/>
      <c r="G4" s="26"/>
      <c r="H4" s="27"/>
      <c r="I4" s="26"/>
      <c r="J4" s="27"/>
      <c r="K4" s="26"/>
      <c r="L4" s="26"/>
    </row>
    <row r="5" spans="1:14" ht="13.2" customHeight="1" x14ac:dyDescent="0.25">
      <c r="A5" s="25" t="s">
        <v>129</v>
      </c>
      <c r="B5" s="25" t="s">
        <v>128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8</v>
      </c>
      <c r="K5" s="24">
        <v>9</v>
      </c>
      <c r="L5" s="23">
        <v>10</v>
      </c>
    </row>
    <row r="6" spans="1:14" ht="18" customHeight="1" x14ac:dyDescent="0.25">
      <c r="A6" s="22" t="s">
        <v>127</v>
      </c>
      <c r="B6" s="21"/>
      <c r="C6" s="20">
        <f>C7+C17+C21+C25+C33+C38+C42+C48+C51+C53+C58+C61+C64+C66</f>
        <v>4719917.6000000006</v>
      </c>
      <c r="D6" s="20">
        <f>E6-C6</f>
        <v>201990.20000000019</v>
      </c>
      <c r="E6" s="20">
        <f>E7+E17+E21+E25+E33+E38+E42+E48+E51+E53+E58+E61+E64+E66</f>
        <v>4921907.8000000007</v>
      </c>
      <c r="F6" s="20">
        <f>G6-E6</f>
        <v>212785.5999999987</v>
      </c>
      <c r="G6" s="20">
        <f>G7+G17+G21+G25+G33+G38+G42+G48+G51+G53+G58+G61+G64+G66</f>
        <v>5134693.3999999994</v>
      </c>
      <c r="H6" s="20">
        <f>I6-G6</f>
        <v>294519.80000000168</v>
      </c>
      <c r="I6" s="20">
        <f>I7+I17+I21+I25+I33+I38+I42+I48+I51+I53+I58+I61+I64+I66</f>
        <v>5429213.2000000011</v>
      </c>
      <c r="J6" s="20">
        <f>K6-I6</f>
        <v>509970.10000000149</v>
      </c>
      <c r="K6" s="20">
        <f>K7+K17+K21+K25+K33+K38+K42+K48+K51+K53+K58+K61+K64+K66</f>
        <v>5939183.3000000026</v>
      </c>
      <c r="L6" s="20">
        <f>L7+L17+L21+L25+L33+L38+L42+L48+L51+L53+L58+L61+L64+L66</f>
        <v>5893358.8000000017</v>
      </c>
      <c r="N6" s="3"/>
    </row>
    <row r="7" spans="1:14" s="7" customFormat="1" ht="26.4" x14ac:dyDescent="0.25">
      <c r="A7" s="10" t="s">
        <v>126</v>
      </c>
      <c r="B7" s="9" t="s">
        <v>125</v>
      </c>
      <c r="C7" s="8">
        <f>C8+C9+C10+C11+C12+C13+C14+C15+C16</f>
        <v>437449.1</v>
      </c>
      <c r="D7" s="8">
        <f>D8+D9+D10+D11+D12+D13+D14+D15+D16</f>
        <v>44618.200000000012</v>
      </c>
      <c r="E7" s="8">
        <f>E8+E9+E10+E11+E12+E13+E14+E15+E16</f>
        <v>482067.3</v>
      </c>
      <c r="F7" s="8">
        <f>F8+F9+F10+F11+F12+F13+F14+F15+F16</f>
        <v>19991.599999999977</v>
      </c>
      <c r="G7" s="8">
        <f>G8+G9+G10+G11+G12+G13+G14+G15+G16</f>
        <v>502058.9</v>
      </c>
      <c r="H7" s="8">
        <f>H8+H9+H10+H11+H12+H13+H14+H15+H16</f>
        <v>10858.200000000008</v>
      </c>
      <c r="I7" s="8">
        <f>I8+I9+I10+I11+I12+I13+I14+I15+I16</f>
        <v>512917.1</v>
      </c>
      <c r="J7" s="8">
        <f>J8+J9+J10+J11+J12+J13+J14+J15+J16</f>
        <v>1760</v>
      </c>
      <c r="K7" s="8">
        <f>K8+K9+K10+K11+K12+K13+K14+K15+K16</f>
        <v>514677.1</v>
      </c>
      <c r="L7" s="8">
        <f>L8+L9+L10+L11+L12+L13+L14+L15+L16</f>
        <v>514677.1</v>
      </c>
    </row>
    <row r="8" spans="1:14" ht="54.6" customHeight="1" x14ac:dyDescent="0.25">
      <c r="A8" s="14" t="s">
        <v>124</v>
      </c>
      <c r="B8" s="13" t="s">
        <v>123</v>
      </c>
      <c r="C8" s="16">
        <v>6143.3</v>
      </c>
      <c r="D8" s="12">
        <f>E8-C8</f>
        <v>0</v>
      </c>
      <c r="E8" s="12">
        <v>6143.3</v>
      </c>
      <c r="F8" s="12">
        <f>G8-E8</f>
        <v>0</v>
      </c>
      <c r="G8" s="12">
        <v>6143.3</v>
      </c>
      <c r="H8" s="12">
        <f>I8-G8</f>
        <v>-283.40000000000055</v>
      </c>
      <c r="I8" s="12">
        <v>5859.9</v>
      </c>
      <c r="J8" s="12">
        <f>K8-I8</f>
        <v>-581.89999999999964</v>
      </c>
      <c r="K8" s="12">
        <v>5278</v>
      </c>
      <c r="L8" s="16">
        <v>5278</v>
      </c>
    </row>
    <row r="9" spans="1:14" ht="84.75" customHeight="1" x14ac:dyDescent="0.25">
      <c r="A9" s="14" t="s">
        <v>122</v>
      </c>
      <c r="B9" s="13" t="s">
        <v>121</v>
      </c>
      <c r="C9" s="16">
        <v>9844</v>
      </c>
      <c r="D9" s="12">
        <f>E9-C9</f>
        <v>0</v>
      </c>
      <c r="E9" s="12">
        <v>9844</v>
      </c>
      <c r="F9" s="12">
        <f>G9-E9</f>
        <v>0</v>
      </c>
      <c r="G9" s="12">
        <v>9844</v>
      </c>
      <c r="H9" s="12">
        <f>I9-G9</f>
        <v>2894.1000000000004</v>
      </c>
      <c r="I9" s="12">
        <v>12738.1</v>
      </c>
      <c r="J9" s="12">
        <f>K9-I9</f>
        <v>59.899999999999636</v>
      </c>
      <c r="K9" s="12">
        <v>12798</v>
      </c>
      <c r="L9" s="16">
        <v>12798</v>
      </c>
    </row>
    <row r="10" spans="1:14" ht="108" customHeight="1" x14ac:dyDescent="0.25">
      <c r="A10" s="14" t="s">
        <v>120</v>
      </c>
      <c r="B10" s="13" t="s">
        <v>119</v>
      </c>
      <c r="C10" s="16">
        <v>194775.1</v>
      </c>
      <c r="D10" s="12">
        <f>E10-C10</f>
        <v>0</v>
      </c>
      <c r="E10" s="12">
        <v>194775.1</v>
      </c>
      <c r="F10" s="12">
        <f>G10-E10</f>
        <v>-2796.3000000000175</v>
      </c>
      <c r="G10" s="12">
        <v>191978.8</v>
      </c>
      <c r="H10" s="12">
        <f>I10-G10</f>
        <v>13488.200000000012</v>
      </c>
      <c r="I10" s="12">
        <v>205467</v>
      </c>
      <c r="J10" s="12">
        <f>K10-I10</f>
        <v>2384.3999999999942</v>
      </c>
      <c r="K10" s="12">
        <v>207851.4</v>
      </c>
      <c r="L10" s="16">
        <v>207851.4</v>
      </c>
    </row>
    <row r="11" spans="1:14" ht="15" customHeight="1" x14ac:dyDescent="0.25">
      <c r="A11" s="14" t="s">
        <v>118</v>
      </c>
      <c r="B11" s="13" t="s">
        <v>117</v>
      </c>
      <c r="C11" s="16">
        <v>10.5</v>
      </c>
      <c r="D11" s="12">
        <f>E11-C11</f>
        <v>0</v>
      </c>
      <c r="E11" s="12">
        <v>10.5</v>
      </c>
      <c r="F11" s="12">
        <f>G11-E11</f>
        <v>0</v>
      </c>
      <c r="G11" s="12">
        <v>10.5</v>
      </c>
      <c r="H11" s="12">
        <f>I11-G11</f>
        <v>0</v>
      </c>
      <c r="I11" s="12">
        <v>10.5</v>
      </c>
      <c r="J11" s="12">
        <f>K11-I11</f>
        <v>0</v>
      </c>
      <c r="K11" s="12">
        <v>10.5</v>
      </c>
      <c r="L11" s="16">
        <v>10.5</v>
      </c>
    </row>
    <row r="12" spans="1:14" ht="81" customHeight="1" x14ac:dyDescent="0.25">
      <c r="A12" s="14" t="s">
        <v>116</v>
      </c>
      <c r="B12" s="13" t="s">
        <v>115</v>
      </c>
      <c r="C12" s="16">
        <v>44413.2</v>
      </c>
      <c r="D12" s="12">
        <f>E12-C12</f>
        <v>0</v>
      </c>
      <c r="E12" s="12">
        <v>44413.2</v>
      </c>
      <c r="F12" s="12">
        <f>G12-E12</f>
        <v>0</v>
      </c>
      <c r="G12" s="12">
        <v>44413.2</v>
      </c>
      <c r="H12" s="12">
        <f>I12-G12</f>
        <v>3189.4000000000015</v>
      </c>
      <c r="I12" s="12">
        <v>47602.6</v>
      </c>
      <c r="J12" s="12">
        <f>K12-I12</f>
        <v>140</v>
      </c>
      <c r="K12" s="12">
        <v>47742.6</v>
      </c>
      <c r="L12" s="16">
        <v>47742.6</v>
      </c>
    </row>
    <row r="13" spans="1:14" ht="28.95" customHeight="1" x14ac:dyDescent="0.25">
      <c r="A13" s="14" t="s">
        <v>114</v>
      </c>
      <c r="B13" s="13" t="s">
        <v>113</v>
      </c>
      <c r="C13" s="16">
        <v>0</v>
      </c>
      <c r="D13" s="12">
        <f>E13-C13</f>
        <v>0</v>
      </c>
      <c r="E13" s="12">
        <v>0</v>
      </c>
      <c r="F13" s="12">
        <f>G13-E13</f>
        <v>0</v>
      </c>
      <c r="G13" s="12">
        <v>0</v>
      </c>
      <c r="H13" s="12">
        <f>I13-G13</f>
        <v>0</v>
      </c>
      <c r="I13" s="12">
        <v>0</v>
      </c>
      <c r="J13" s="12">
        <f>K13-I13</f>
        <v>0</v>
      </c>
      <c r="K13" s="12">
        <v>0</v>
      </c>
      <c r="L13" s="16">
        <v>0</v>
      </c>
    </row>
    <row r="14" spans="1:14" x14ac:dyDescent="0.25">
      <c r="A14" s="14" t="s">
        <v>112</v>
      </c>
      <c r="B14" s="13" t="s">
        <v>111</v>
      </c>
      <c r="C14" s="16">
        <v>1000</v>
      </c>
      <c r="D14" s="12">
        <f>E14-C14</f>
        <v>0</v>
      </c>
      <c r="E14" s="12">
        <v>1000</v>
      </c>
      <c r="F14" s="12">
        <f>G14-E14</f>
        <v>0</v>
      </c>
      <c r="G14" s="12">
        <v>1000</v>
      </c>
      <c r="H14" s="12">
        <f>I14-G14</f>
        <v>-524</v>
      </c>
      <c r="I14" s="12">
        <v>476</v>
      </c>
      <c r="J14" s="12">
        <f>K14-I14</f>
        <v>0</v>
      </c>
      <c r="K14" s="12">
        <v>476</v>
      </c>
      <c r="L14" s="16">
        <v>476</v>
      </c>
    </row>
    <row r="15" spans="1:14" ht="52.5" customHeight="1" x14ac:dyDescent="0.25">
      <c r="A15" s="14" t="s">
        <v>110</v>
      </c>
      <c r="B15" s="13" t="s">
        <v>109</v>
      </c>
      <c r="C15" s="12">
        <v>0</v>
      </c>
      <c r="D15" s="12">
        <f>E15-C15</f>
        <v>0</v>
      </c>
      <c r="E15" s="12">
        <v>0</v>
      </c>
      <c r="F15" s="12">
        <f>G15-E15</f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8">
        <v>0</v>
      </c>
    </row>
    <row r="16" spans="1:14" ht="26.25" customHeight="1" x14ac:dyDescent="0.25">
      <c r="A16" s="14" t="s">
        <v>108</v>
      </c>
      <c r="B16" s="13" t="s">
        <v>107</v>
      </c>
      <c r="C16" s="16">
        <v>181263</v>
      </c>
      <c r="D16" s="12">
        <f>E16-C16</f>
        <v>44618.200000000012</v>
      </c>
      <c r="E16" s="12">
        <v>225881.2</v>
      </c>
      <c r="F16" s="12">
        <f>G16-E16</f>
        <v>22787.899999999994</v>
      </c>
      <c r="G16" s="12">
        <v>248669.1</v>
      </c>
      <c r="H16" s="12">
        <f>I16-G16</f>
        <v>-7906.1000000000058</v>
      </c>
      <c r="I16" s="12">
        <v>240763</v>
      </c>
      <c r="J16" s="12">
        <f>K16-I16</f>
        <v>-242.39999999999418</v>
      </c>
      <c r="K16" s="12">
        <v>240520.6</v>
      </c>
      <c r="L16" s="16">
        <v>240520.6</v>
      </c>
    </row>
    <row r="17" spans="1:12" s="7" customFormat="1" ht="15.75" hidden="1" customHeight="1" x14ac:dyDescent="0.25">
      <c r="A17" s="10" t="s">
        <v>106</v>
      </c>
      <c r="B17" s="9" t="s">
        <v>105</v>
      </c>
      <c r="C17" s="8">
        <f>C19</f>
        <v>0</v>
      </c>
      <c r="D17" s="8">
        <f>E17-C17</f>
        <v>0</v>
      </c>
      <c r="E17" s="8">
        <f>E19</f>
        <v>0</v>
      </c>
      <c r="F17" s="8">
        <f>G17-E17</f>
        <v>0</v>
      </c>
      <c r="G17" s="8">
        <f>G19</f>
        <v>0</v>
      </c>
      <c r="H17" s="8">
        <f>I17-G17</f>
        <v>0</v>
      </c>
      <c r="I17" s="8">
        <f>I19</f>
        <v>0</v>
      </c>
      <c r="J17" s="8">
        <f>K17-I17</f>
        <v>0</v>
      </c>
      <c r="K17" s="8">
        <f>K19</f>
        <v>0</v>
      </c>
      <c r="L17" s="15"/>
    </row>
    <row r="18" spans="1:12" ht="80.25" hidden="1" customHeight="1" x14ac:dyDescent="0.25">
      <c r="A18" s="14" t="s">
        <v>104</v>
      </c>
      <c r="B18" s="13" t="s">
        <v>103</v>
      </c>
      <c r="C18" s="12"/>
      <c r="D18" s="12">
        <f>E18-C18</f>
        <v>0</v>
      </c>
      <c r="E18" s="12"/>
      <c r="F18" s="12">
        <f>G18-E18</f>
        <v>0</v>
      </c>
      <c r="G18" s="12"/>
      <c r="H18" s="12">
        <f>I18-G18</f>
        <v>0</v>
      </c>
      <c r="I18" s="12"/>
      <c r="J18" s="12">
        <f>K18-I18</f>
        <v>0</v>
      </c>
      <c r="K18" s="12"/>
      <c r="L18" s="11"/>
    </row>
    <row r="19" spans="1:12" ht="26.4" hidden="1" x14ac:dyDescent="0.25">
      <c r="A19" s="14" t="s">
        <v>102</v>
      </c>
      <c r="B19" s="13" t="s">
        <v>101</v>
      </c>
      <c r="C19" s="12"/>
      <c r="D19" s="12">
        <f>E19-C19</f>
        <v>0</v>
      </c>
      <c r="E19" s="12"/>
      <c r="F19" s="12">
        <f>G19-E19</f>
        <v>0</v>
      </c>
      <c r="G19" s="12"/>
      <c r="H19" s="12">
        <f>I19-G19</f>
        <v>0</v>
      </c>
      <c r="I19" s="12"/>
      <c r="J19" s="12">
        <f>K19-I19</f>
        <v>0</v>
      </c>
      <c r="K19" s="12"/>
      <c r="L19" s="11"/>
    </row>
    <row r="20" spans="1:12" ht="30" hidden="1" customHeight="1" x14ac:dyDescent="0.25">
      <c r="A20" s="14" t="s">
        <v>100</v>
      </c>
      <c r="B20" s="13" t="s">
        <v>99</v>
      </c>
      <c r="C20" s="12"/>
      <c r="D20" s="12">
        <f>E20-C20</f>
        <v>0</v>
      </c>
      <c r="E20" s="12"/>
      <c r="F20" s="12">
        <f>G20-E20</f>
        <v>0</v>
      </c>
      <c r="G20" s="12"/>
      <c r="H20" s="12">
        <f>I20-G20</f>
        <v>0</v>
      </c>
      <c r="I20" s="12"/>
      <c r="J20" s="12">
        <f>K20-I20</f>
        <v>0</v>
      </c>
      <c r="K20" s="12"/>
      <c r="L20" s="11"/>
    </row>
    <row r="21" spans="1:12" s="7" customFormat="1" ht="54.75" customHeight="1" x14ac:dyDescent="0.25">
      <c r="A21" s="10" t="s">
        <v>98</v>
      </c>
      <c r="B21" s="9" t="s">
        <v>97</v>
      </c>
      <c r="C21" s="8">
        <f>C22+C23+C24</f>
        <v>47860.7</v>
      </c>
      <c r="D21" s="8">
        <f>D22+D23+D24</f>
        <v>4369.1000000000058</v>
      </c>
      <c r="E21" s="8">
        <f>E22+E23+E24</f>
        <v>52229.8</v>
      </c>
      <c r="F21" s="8">
        <f>F22+F23+F24</f>
        <v>236.69999999999618</v>
      </c>
      <c r="G21" s="8">
        <f>G22+G23+G24</f>
        <v>52466.5</v>
      </c>
      <c r="H21" s="8">
        <f>H22+H23+H24</f>
        <v>284.00000000000273</v>
      </c>
      <c r="I21" s="8">
        <f>I22+I23+I24</f>
        <v>52750.5</v>
      </c>
      <c r="J21" s="8">
        <f>J22+J23+J24</f>
        <v>-617.59999999999854</v>
      </c>
      <c r="K21" s="8">
        <f>K22+K23+K24</f>
        <v>52132.9</v>
      </c>
      <c r="L21" s="8">
        <f>L22+L23+L24</f>
        <v>52132.9</v>
      </c>
    </row>
    <row r="22" spans="1:12" ht="15" customHeight="1" x14ac:dyDescent="0.25">
      <c r="A22" s="14" t="s">
        <v>96</v>
      </c>
      <c r="B22" s="13" t="s">
        <v>95</v>
      </c>
      <c r="C22" s="19">
        <v>6688.6</v>
      </c>
      <c r="D22" s="12">
        <f>E22-C22</f>
        <v>145</v>
      </c>
      <c r="E22" s="12">
        <v>6833.6</v>
      </c>
      <c r="F22" s="12">
        <f>G22-E22</f>
        <v>0</v>
      </c>
      <c r="G22" s="12">
        <v>6833.6</v>
      </c>
      <c r="H22" s="12">
        <f>I22-G22</f>
        <v>0</v>
      </c>
      <c r="I22" s="12">
        <v>6833.6</v>
      </c>
      <c r="J22" s="12">
        <f>K22-I22</f>
        <v>0</v>
      </c>
      <c r="K22" s="12">
        <v>6833.6</v>
      </c>
      <c r="L22" s="19">
        <v>6833.6</v>
      </c>
    </row>
    <row r="23" spans="1:12" ht="71.400000000000006" customHeight="1" x14ac:dyDescent="0.25">
      <c r="A23" s="14" t="s">
        <v>94</v>
      </c>
      <c r="B23" s="13" t="s">
        <v>93</v>
      </c>
      <c r="C23" s="16">
        <v>38044.199999999997</v>
      </c>
      <c r="D23" s="12">
        <f>E23-C23</f>
        <v>1224.1000000000058</v>
      </c>
      <c r="E23" s="12">
        <v>39268.300000000003</v>
      </c>
      <c r="F23" s="12">
        <f>G23-E23</f>
        <v>236.29999999999563</v>
      </c>
      <c r="G23" s="12">
        <v>39504.6</v>
      </c>
      <c r="H23" s="12">
        <f>I23-G23</f>
        <v>4144.8000000000029</v>
      </c>
      <c r="I23" s="12">
        <v>43649.4</v>
      </c>
      <c r="J23" s="12">
        <f>K23-I23</f>
        <v>-617.59999999999854</v>
      </c>
      <c r="K23" s="12">
        <v>43031.8</v>
      </c>
      <c r="L23" s="16">
        <v>43031.8</v>
      </c>
    </row>
    <row r="24" spans="1:12" ht="51.75" customHeight="1" x14ac:dyDescent="0.25">
      <c r="A24" s="14" t="s">
        <v>92</v>
      </c>
      <c r="B24" s="13" t="s">
        <v>91</v>
      </c>
      <c r="C24" s="16">
        <v>3127.9</v>
      </c>
      <c r="D24" s="12">
        <f>E24-C24</f>
        <v>2999.9999999999995</v>
      </c>
      <c r="E24" s="12">
        <v>6127.9</v>
      </c>
      <c r="F24" s="12">
        <f>G24-E24</f>
        <v>0.4000000000005457</v>
      </c>
      <c r="G24" s="12">
        <v>6128.3</v>
      </c>
      <c r="H24" s="12">
        <f>I24-G24</f>
        <v>-3860.8</v>
      </c>
      <c r="I24" s="12">
        <v>2267.5</v>
      </c>
      <c r="J24" s="12">
        <f>K24-I24</f>
        <v>0</v>
      </c>
      <c r="K24" s="12">
        <v>2267.5</v>
      </c>
      <c r="L24" s="16">
        <v>2267.5</v>
      </c>
    </row>
    <row r="25" spans="1:12" s="7" customFormat="1" ht="16.5" customHeight="1" x14ac:dyDescent="0.25">
      <c r="A25" s="10" t="s">
        <v>90</v>
      </c>
      <c r="B25" s="9" t="s">
        <v>89</v>
      </c>
      <c r="C25" s="8">
        <f>C26+C27+C28+C29+C30+C31+C32</f>
        <v>217887.4</v>
      </c>
      <c r="D25" s="8">
        <f>D26+D27+D28+D29+D30+D31+D32</f>
        <v>37803.800000000003</v>
      </c>
      <c r="E25" s="8">
        <f>E26+E27+E28+E29+E30+E31+E32</f>
        <v>255691.2</v>
      </c>
      <c r="F25" s="8">
        <f>F26+F27+F28+F29+F30+F31+F32</f>
        <v>56310.7</v>
      </c>
      <c r="G25" s="8">
        <f>G26+G27+G28+G29+G30+G31+G32</f>
        <v>312001.90000000002</v>
      </c>
      <c r="H25" s="8">
        <f>H26+H27+H28+H29+H30+H31+H32</f>
        <v>66140.899999999994</v>
      </c>
      <c r="I25" s="8">
        <f>I26+I27+I28+I29+I30+I31+I32</f>
        <v>378142.8</v>
      </c>
      <c r="J25" s="8">
        <f>J26+J27+J28+J29+J30+J31+J32</f>
        <v>12984.700000000019</v>
      </c>
      <c r="K25" s="8">
        <f>K26+K27+K28+K29+K30+K31+K32</f>
        <v>391127.49999999994</v>
      </c>
      <c r="L25" s="8">
        <f>L26+L27+L28+L29+L30+L31+L32</f>
        <v>390948.1</v>
      </c>
    </row>
    <row r="26" spans="1:12" ht="16.5" customHeight="1" x14ac:dyDescent="0.25">
      <c r="A26" s="14" t="s">
        <v>88</v>
      </c>
      <c r="B26" s="13" t="s">
        <v>87</v>
      </c>
      <c r="C26" s="16">
        <v>3140.7</v>
      </c>
      <c r="D26" s="12">
        <f>E26-C26</f>
        <v>0</v>
      </c>
      <c r="E26" s="12">
        <v>3140.7</v>
      </c>
      <c r="F26" s="12">
        <f>G26-E26</f>
        <v>6996.3</v>
      </c>
      <c r="G26" s="12">
        <v>10137</v>
      </c>
      <c r="H26" s="12">
        <f>I26-G26</f>
        <v>4061</v>
      </c>
      <c r="I26" s="12">
        <v>14198</v>
      </c>
      <c r="J26" s="12">
        <f>K26-I26</f>
        <v>-977</v>
      </c>
      <c r="K26" s="12">
        <v>13221</v>
      </c>
      <c r="L26" s="16">
        <v>13221</v>
      </c>
    </row>
    <row r="27" spans="1:12" ht="26.4" x14ac:dyDescent="0.25">
      <c r="A27" s="14" t="s">
        <v>86</v>
      </c>
      <c r="B27" s="13" t="s">
        <v>85</v>
      </c>
      <c r="C27" s="16">
        <v>8198.1</v>
      </c>
      <c r="D27" s="12">
        <f>E27-C27</f>
        <v>0</v>
      </c>
      <c r="E27" s="12">
        <v>8198.1</v>
      </c>
      <c r="F27" s="12">
        <f>G27-E27</f>
        <v>0</v>
      </c>
      <c r="G27" s="12">
        <v>8198.1</v>
      </c>
      <c r="H27" s="12">
        <f>I27-G27</f>
        <v>3487.3999999999996</v>
      </c>
      <c r="I27" s="12">
        <v>11685.5</v>
      </c>
      <c r="J27" s="12">
        <f>K27-I27</f>
        <v>0</v>
      </c>
      <c r="K27" s="12">
        <v>11685.5</v>
      </c>
      <c r="L27" s="16">
        <v>11506.1</v>
      </c>
    </row>
    <row r="28" spans="1:12" ht="15.75" customHeight="1" x14ac:dyDescent="0.25">
      <c r="A28" s="14" t="s">
        <v>84</v>
      </c>
      <c r="B28" s="13" t="s">
        <v>83</v>
      </c>
      <c r="C28" s="17">
        <v>0</v>
      </c>
      <c r="D28" s="12">
        <f>E28-C28</f>
        <v>0</v>
      </c>
      <c r="E28" s="12">
        <v>0</v>
      </c>
      <c r="F28" s="12">
        <f>G28-E28</f>
        <v>0</v>
      </c>
      <c r="G28" s="12">
        <v>0</v>
      </c>
      <c r="H28" s="12">
        <f>I28-G28</f>
        <v>0</v>
      </c>
      <c r="I28" s="12">
        <v>0</v>
      </c>
      <c r="J28" s="12">
        <f>K28-I28</f>
        <v>0</v>
      </c>
      <c r="K28" s="12">
        <v>0</v>
      </c>
      <c r="L28" s="16">
        <v>0</v>
      </c>
    </row>
    <row r="29" spans="1:12" ht="15.75" customHeight="1" x14ac:dyDescent="0.25">
      <c r="A29" s="14" t="s">
        <v>82</v>
      </c>
      <c r="B29" s="13" t="s">
        <v>81</v>
      </c>
      <c r="C29" s="16">
        <v>8500</v>
      </c>
      <c r="D29" s="12">
        <f>E29-C29</f>
        <v>-1837.6000000000004</v>
      </c>
      <c r="E29" s="12">
        <v>6662.4</v>
      </c>
      <c r="F29" s="12">
        <f>G29-E29</f>
        <v>6738.6</v>
      </c>
      <c r="G29" s="12">
        <v>13401</v>
      </c>
      <c r="H29" s="12">
        <f>I29-G29</f>
        <v>-8.5</v>
      </c>
      <c r="I29" s="12">
        <v>13392.5</v>
      </c>
      <c r="J29" s="12">
        <f>K29-I29</f>
        <v>0</v>
      </c>
      <c r="K29" s="12">
        <v>13392.5</v>
      </c>
      <c r="L29" s="16">
        <v>13392.5</v>
      </c>
    </row>
    <row r="30" spans="1:12" ht="26.25" customHeight="1" x14ac:dyDescent="0.25">
      <c r="A30" s="14" t="s">
        <v>80</v>
      </c>
      <c r="B30" s="13" t="s">
        <v>79</v>
      </c>
      <c r="C30" s="16">
        <v>100000</v>
      </c>
      <c r="D30" s="12">
        <f>E30-C30</f>
        <v>40000</v>
      </c>
      <c r="E30" s="12">
        <v>140000</v>
      </c>
      <c r="F30" s="12">
        <f>G30-E30</f>
        <v>41800.5</v>
      </c>
      <c r="G30" s="12">
        <v>181800.5</v>
      </c>
      <c r="H30" s="12">
        <f>I30-G30</f>
        <v>55799.299999999988</v>
      </c>
      <c r="I30" s="12">
        <v>237599.8</v>
      </c>
      <c r="J30" s="12">
        <f>K30-I30</f>
        <v>14331.300000000017</v>
      </c>
      <c r="K30" s="12">
        <v>251931.1</v>
      </c>
      <c r="L30" s="16">
        <v>251931.1</v>
      </c>
    </row>
    <row r="31" spans="1:12" ht="15.75" customHeight="1" x14ac:dyDescent="0.25">
      <c r="A31" s="14" t="s">
        <v>78</v>
      </c>
      <c r="B31" s="13" t="s">
        <v>77</v>
      </c>
      <c r="C31" s="16">
        <v>34620.699999999997</v>
      </c>
      <c r="D31" s="12">
        <f>E31-C31</f>
        <v>0</v>
      </c>
      <c r="E31" s="12">
        <v>34620.699999999997</v>
      </c>
      <c r="F31" s="12">
        <f>G31-E31</f>
        <v>314.90000000000146</v>
      </c>
      <c r="G31" s="12">
        <v>34935.599999999999</v>
      </c>
      <c r="H31" s="12">
        <f>I31-G31</f>
        <v>1490.0999999999985</v>
      </c>
      <c r="I31" s="12">
        <v>36425.699999999997</v>
      </c>
      <c r="J31" s="12">
        <f>K31-I31</f>
        <v>-319.59999999999854</v>
      </c>
      <c r="K31" s="12">
        <v>36106.1</v>
      </c>
      <c r="L31" s="16">
        <v>36106.1</v>
      </c>
    </row>
    <row r="32" spans="1:12" ht="26.25" customHeight="1" x14ac:dyDescent="0.25">
      <c r="A32" s="14" t="s">
        <v>76</v>
      </c>
      <c r="B32" s="13" t="s">
        <v>75</v>
      </c>
      <c r="C32" s="16">
        <v>63427.9</v>
      </c>
      <c r="D32" s="12">
        <f>E32-C32</f>
        <v>-358.59999999999854</v>
      </c>
      <c r="E32" s="12">
        <v>63069.3</v>
      </c>
      <c r="F32" s="12">
        <f>G32-E32</f>
        <v>460.39999999999418</v>
      </c>
      <c r="G32" s="12">
        <v>63529.7</v>
      </c>
      <c r="H32" s="12">
        <f>I32-G32</f>
        <v>1311.6000000000058</v>
      </c>
      <c r="I32" s="12">
        <v>64841.3</v>
      </c>
      <c r="J32" s="12">
        <f>K32-I32</f>
        <v>-50</v>
      </c>
      <c r="K32" s="12">
        <v>64791.3</v>
      </c>
      <c r="L32" s="16">
        <v>64791.3</v>
      </c>
    </row>
    <row r="33" spans="1:12" s="7" customFormat="1" ht="27.75" customHeight="1" x14ac:dyDescent="0.25">
      <c r="A33" s="10" t="s">
        <v>74</v>
      </c>
      <c r="B33" s="9" t="s">
        <v>73</v>
      </c>
      <c r="C33" s="8">
        <f>C34+C35+C36+C37</f>
        <v>768879.79999999993</v>
      </c>
      <c r="D33" s="8">
        <f>D34+D35+D36+D37</f>
        <v>8203.5</v>
      </c>
      <c r="E33" s="8">
        <f>E34+E35+E36+E37</f>
        <v>777083.29999999993</v>
      </c>
      <c r="F33" s="8">
        <f>F34+F35+F36+F37</f>
        <v>99555.300000000017</v>
      </c>
      <c r="G33" s="8">
        <f>G34+G35+G36+G37</f>
        <v>876638.6</v>
      </c>
      <c r="H33" s="8">
        <f>H34+H35+H36+H37</f>
        <v>61722.200000000055</v>
      </c>
      <c r="I33" s="8">
        <f>I34+I35+I36+I37</f>
        <v>938360.79999999993</v>
      </c>
      <c r="J33" s="8">
        <f>J34+J35+J36+J37</f>
        <v>489992.70000000007</v>
      </c>
      <c r="K33" s="8">
        <f>K34+K35+K36+K37</f>
        <v>1428353.5</v>
      </c>
      <c r="L33" s="8">
        <f>L34+L35+L36+L37</f>
        <v>1427525.2999999998</v>
      </c>
    </row>
    <row r="34" spans="1:12" ht="16.5" customHeight="1" x14ac:dyDescent="0.25">
      <c r="A34" s="14" t="s">
        <v>72</v>
      </c>
      <c r="B34" s="13" t="s">
        <v>71</v>
      </c>
      <c r="C34" s="16">
        <v>708983.2</v>
      </c>
      <c r="D34" s="12">
        <f>E34-C34</f>
        <v>-600</v>
      </c>
      <c r="E34" s="12">
        <v>708383.2</v>
      </c>
      <c r="F34" s="12">
        <f>G34-E34</f>
        <v>72053.400000000023</v>
      </c>
      <c r="G34" s="12">
        <v>780436.6</v>
      </c>
      <c r="H34" s="12">
        <f>I34-G34</f>
        <v>487.30000000004657</v>
      </c>
      <c r="I34" s="12">
        <v>780923.9</v>
      </c>
      <c r="J34" s="12">
        <f>K34-I34</f>
        <v>-188.59999999997672</v>
      </c>
      <c r="K34" s="12">
        <v>780735.3</v>
      </c>
      <c r="L34" s="16">
        <v>780735.3</v>
      </c>
    </row>
    <row r="35" spans="1:12" ht="17.25" customHeight="1" x14ac:dyDescent="0.25">
      <c r="A35" s="14" t="s">
        <v>70</v>
      </c>
      <c r="B35" s="13" t="s">
        <v>69</v>
      </c>
      <c r="C35" s="16">
        <v>10962</v>
      </c>
      <c r="D35" s="12">
        <f>E35-C35</f>
        <v>-500</v>
      </c>
      <c r="E35" s="12">
        <v>10462</v>
      </c>
      <c r="F35" s="12">
        <f>G35-E35</f>
        <v>5987.4000000000015</v>
      </c>
      <c r="G35" s="12">
        <v>16449.400000000001</v>
      </c>
      <c r="H35" s="12">
        <f>I35-G35</f>
        <v>67801.100000000006</v>
      </c>
      <c r="I35" s="12">
        <v>84250.5</v>
      </c>
      <c r="J35" s="12">
        <f>K35-I35</f>
        <v>489381.30000000005</v>
      </c>
      <c r="K35" s="12">
        <v>573631.80000000005</v>
      </c>
      <c r="L35" s="16">
        <v>572803.6</v>
      </c>
    </row>
    <row r="36" spans="1:12" x14ac:dyDescent="0.25">
      <c r="A36" s="14" t="s">
        <v>68</v>
      </c>
      <c r="B36" s="13" t="s">
        <v>67</v>
      </c>
      <c r="C36" s="16">
        <v>48921.9</v>
      </c>
      <c r="D36" s="12">
        <f>E36-C36</f>
        <v>9303.5</v>
      </c>
      <c r="E36" s="12">
        <v>58225.4</v>
      </c>
      <c r="F36" s="12">
        <f>G36-E36</f>
        <v>21514.499999999993</v>
      </c>
      <c r="G36" s="12">
        <v>79739.899999999994</v>
      </c>
      <c r="H36" s="12">
        <f>I36-G36</f>
        <v>-6566.1999999999971</v>
      </c>
      <c r="I36" s="12">
        <v>73173.7</v>
      </c>
      <c r="J36" s="12">
        <f>K36-I36</f>
        <v>800</v>
      </c>
      <c r="K36" s="12">
        <v>73973.7</v>
      </c>
      <c r="L36" s="16">
        <v>73973.7</v>
      </c>
    </row>
    <row r="37" spans="1:12" ht="39.6" x14ac:dyDescent="0.25">
      <c r="A37" s="14" t="s">
        <v>66</v>
      </c>
      <c r="B37" s="13" t="s">
        <v>65</v>
      </c>
      <c r="C37" s="16">
        <v>12.7</v>
      </c>
      <c r="D37" s="12">
        <f>E37-C37</f>
        <v>0</v>
      </c>
      <c r="E37" s="12">
        <v>12.7</v>
      </c>
      <c r="F37" s="12">
        <f>G37-E37</f>
        <v>0</v>
      </c>
      <c r="G37" s="12">
        <v>12.7</v>
      </c>
      <c r="H37" s="12">
        <f>I37-G37</f>
        <v>0</v>
      </c>
      <c r="I37" s="12">
        <v>12.7</v>
      </c>
      <c r="J37" s="12">
        <f>K37-I37</f>
        <v>0</v>
      </c>
      <c r="K37" s="12">
        <v>12.7</v>
      </c>
      <c r="L37" s="16">
        <v>12.7</v>
      </c>
    </row>
    <row r="38" spans="1:12" s="7" customFormat="1" ht="26.25" customHeight="1" x14ac:dyDescent="0.25">
      <c r="A38" s="10" t="s">
        <v>64</v>
      </c>
      <c r="B38" s="9" t="s">
        <v>63</v>
      </c>
      <c r="C38" s="8">
        <f>C41</f>
        <v>1169</v>
      </c>
      <c r="D38" s="8">
        <f>D41</f>
        <v>-1000</v>
      </c>
      <c r="E38" s="8">
        <f>E41</f>
        <v>169</v>
      </c>
      <c r="F38" s="8">
        <f>F41</f>
        <v>5700</v>
      </c>
      <c r="G38" s="8">
        <f>G41</f>
        <v>5869</v>
      </c>
      <c r="H38" s="8">
        <f>H41</f>
        <v>-777.10000000000036</v>
      </c>
      <c r="I38" s="8">
        <f>I41</f>
        <v>5091.8999999999996</v>
      </c>
      <c r="J38" s="8">
        <f>J41</f>
        <v>0</v>
      </c>
      <c r="K38" s="8">
        <f>K41</f>
        <v>5091.8999999999996</v>
      </c>
      <c r="L38" s="8">
        <f>L41</f>
        <v>5091.8999999999996</v>
      </c>
    </row>
    <row r="39" spans="1:12" ht="16.5" hidden="1" customHeight="1" x14ac:dyDescent="0.25">
      <c r="A39" s="14" t="s">
        <v>62</v>
      </c>
      <c r="B39" s="13" t="s">
        <v>61</v>
      </c>
      <c r="C39" s="12"/>
      <c r="D39" s="12">
        <f>E39-C39</f>
        <v>0</v>
      </c>
      <c r="E39" s="12"/>
      <c r="F39" s="12">
        <f>G39-E39</f>
        <v>0</v>
      </c>
      <c r="G39" s="12"/>
      <c r="H39" s="12">
        <f>I39-G39</f>
        <v>0</v>
      </c>
      <c r="I39" s="12"/>
      <c r="J39" s="12">
        <f>K39-I39</f>
        <v>0</v>
      </c>
      <c r="K39" s="12"/>
      <c r="L39" s="18"/>
    </row>
    <row r="40" spans="1:12" ht="37.5" hidden="1" customHeight="1" x14ac:dyDescent="0.25">
      <c r="A40" s="14" t="s">
        <v>60</v>
      </c>
      <c r="B40" s="13" t="s">
        <v>59</v>
      </c>
      <c r="C40" s="12"/>
      <c r="D40" s="12">
        <f>E40-C40</f>
        <v>0</v>
      </c>
      <c r="E40" s="12"/>
      <c r="F40" s="12">
        <f>G40-E40</f>
        <v>0</v>
      </c>
      <c r="G40" s="12"/>
      <c r="H40" s="12">
        <f>I40-G40</f>
        <v>0</v>
      </c>
      <c r="I40" s="12"/>
      <c r="J40" s="12">
        <f>K40-I40</f>
        <v>0</v>
      </c>
      <c r="K40" s="12"/>
      <c r="L40" s="18"/>
    </row>
    <row r="41" spans="1:12" ht="28.5" customHeight="1" x14ac:dyDescent="0.25">
      <c r="A41" s="14" t="s">
        <v>58</v>
      </c>
      <c r="B41" s="13" t="s">
        <v>57</v>
      </c>
      <c r="C41" s="16">
        <v>1169</v>
      </c>
      <c r="D41" s="12">
        <f>E41-C41</f>
        <v>-1000</v>
      </c>
      <c r="E41" s="12">
        <v>169</v>
      </c>
      <c r="F41" s="12">
        <f>G41-E41</f>
        <v>5700</v>
      </c>
      <c r="G41" s="12">
        <v>5869</v>
      </c>
      <c r="H41" s="12">
        <f>I41-G41</f>
        <v>-777.10000000000036</v>
      </c>
      <c r="I41" s="12">
        <v>5091.8999999999996</v>
      </c>
      <c r="J41" s="12">
        <f>K41-I41</f>
        <v>0</v>
      </c>
      <c r="K41" s="12">
        <v>5091.8999999999996</v>
      </c>
      <c r="L41" s="16">
        <v>5091.8999999999996</v>
      </c>
    </row>
    <row r="42" spans="1:12" s="7" customFormat="1" ht="16.5" customHeight="1" x14ac:dyDescent="0.25">
      <c r="A42" s="10" t="s">
        <v>56</v>
      </c>
      <c r="B42" s="9" t="s">
        <v>55</v>
      </c>
      <c r="C42" s="8">
        <f>C43+C44+C45+C46+C47</f>
        <v>2572910.4999999995</v>
      </c>
      <c r="D42" s="8">
        <f>D43+D44+D45+D46+D47</f>
        <v>83200.100000000093</v>
      </c>
      <c r="E42" s="8">
        <f>E43+E44+E45+E46+E47</f>
        <v>2656110.6</v>
      </c>
      <c r="F42" s="8">
        <f>F43+F44+F45+F46+F47</f>
        <v>14328.300000000148</v>
      </c>
      <c r="G42" s="8">
        <f>G43+G44+G45+G46+G47</f>
        <v>2670438.9</v>
      </c>
      <c r="H42" s="8">
        <f>H43+H44+H45+H46+H47</f>
        <v>97575.999999999913</v>
      </c>
      <c r="I42" s="8">
        <f>I43+I44+I45+I46+I47</f>
        <v>2768014.9</v>
      </c>
      <c r="J42" s="8">
        <f>J43+J44+J45+J46+J47</f>
        <v>859.50000000000728</v>
      </c>
      <c r="K42" s="8">
        <f>K43+K44+K45+K46+K47</f>
        <v>2768874.4000000004</v>
      </c>
      <c r="L42" s="8">
        <f>L43+L44+L45+L46+L47</f>
        <v>2740649.1000000006</v>
      </c>
    </row>
    <row r="43" spans="1:12" ht="17.25" customHeight="1" x14ac:dyDescent="0.25">
      <c r="A43" s="14" t="s">
        <v>54</v>
      </c>
      <c r="B43" s="13" t="s">
        <v>53</v>
      </c>
      <c r="C43" s="16">
        <v>918401.2</v>
      </c>
      <c r="D43" s="12">
        <f>E43-C43</f>
        <v>1300</v>
      </c>
      <c r="E43" s="12">
        <v>919701.2</v>
      </c>
      <c r="F43" s="12">
        <f>G43-E43</f>
        <v>195.80000000004657</v>
      </c>
      <c r="G43" s="12">
        <v>919897</v>
      </c>
      <c r="H43" s="12">
        <f>I43-G43</f>
        <v>72175.800000000047</v>
      </c>
      <c r="I43" s="12">
        <v>992072.8</v>
      </c>
      <c r="J43" s="12">
        <f>K43-I43</f>
        <v>12967.199999999953</v>
      </c>
      <c r="K43" s="12">
        <v>1005040</v>
      </c>
      <c r="L43" s="16">
        <v>991445.2</v>
      </c>
    </row>
    <row r="44" spans="1:12" ht="17.25" customHeight="1" x14ac:dyDescent="0.25">
      <c r="A44" s="14" t="s">
        <v>52</v>
      </c>
      <c r="B44" s="13" t="s">
        <v>51</v>
      </c>
      <c r="C44" s="16">
        <v>1343799.4</v>
      </c>
      <c r="D44" s="12">
        <f>E44-C44</f>
        <v>58952.100000000093</v>
      </c>
      <c r="E44" s="12">
        <v>1402751.5</v>
      </c>
      <c r="F44" s="12">
        <f>G44-E44</f>
        <v>12596.600000000093</v>
      </c>
      <c r="G44" s="12">
        <v>1415348.1</v>
      </c>
      <c r="H44" s="12">
        <f>I44-G44</f>
        <v>7280.5999999998603</v>
      </c>
      <c r="I44" s="12">
        <v>1422628.7</v>
      </c>
      <c r="J44" s="12">
        <f>K44-I44</f>
        <v>-13710.199999999953</v>
      </c>
      <c r="K44" s="12">
        <v>1408918.5</v>
      </c>
      <c r="L44" s="16">
        <v>1394288</v>
      </c>
    </row>
    <row r="45" spans="1:12" ht="27.75" customHeight="1" x14ac:dyDescent="0.25">
      <c r="A45" s="14" t="s">
        <v>50</v>
      </c>
      <c r="B45" s="13" t="s">
        <v>49</v>
      </c>
      <c r="C45" s="16">
        <v>177101.4</v>
      </c>
      <c r="D45" s="12">
        <f>E45-C45</f>
        <v>4294.5</v>
      </c>
      <c r="E45" s="12">
        <v>181395.9</v>
      </c>
      <c r="F45" s="12">
        <f>G45-E45</f>
        <v>0</v>
      </c>
      <c r="G45" s="12">
        <v>181395.9</v>
      </c>
      <c r="H45" s="12">
        <f>I45-G45</f>
        <v>14767.100000000006</v>
      </c>
      <c r="I45" s="12">
        <v>196163</v>
      </c>
      <c r="J45" s="12">
        <f>K45-I45</f>
        <v>-2297.3999999999942</v>
      </c>
      <c r="K45" s="12">
        <v>193865.60000000001</v>
      </c>
      <c r="L45" s="16">
        <v>193865.60000000001</v>
      </c>
    </row>
    <row r="46" spans="1:12" ht="26.4" x14ac:dyDescent="0.25">
      <c r="A46" s="14" t="s">
        <v>48</v>
      </c>
      <c r="B46" s="13" t="s">
        <v>47</v>
      </c>
      <c r="C46" s="16">
        <v>79365.3</v>
      </c>
      <c r="D46" s="12">
        <f>E46-C46</f>
        <v>14641.099999999991</v>
      </c>
      <c r="E46" s="12">
        <v>94006.399999999994</v>
      </c>
      <c r="F46" s="12">
        <f>G46-E46</f>
        <v>-860.39999999999418</v>
      </c>
      <c r="G46" s="12">
        <v>93146</v>
      </c>
      <c r="H46" s="12">
        <f>I46-G46</f>
        <v>2262.3999999999942</v>
      </c>
      <c r="I46" s="12">
        <v>95408.4</v>
      </c>
      <c r="J46" s="12">
        <f>K46-I46</f>
        <v>4126.3000000000029</v>
      </c>
      <c r="K46" s="12">
        <v>99534.7</v>
      </c>
      <c r="L46" s="16">
        <v>99534.7</v>
      </c>
    </row>
    <row r="47" spans="1:12" ht="26.4" x14ac:dyDescent="0.25">
      <c r="A47" s="14" t="s">
        <v>46</v>
      </c>
      <c r="B47" s="13" t="s">
        <v>45</v>
      </c>
      <c r="C47" s="16">
        <v>54243.199999999997</v>
      </c>
      <c r="D47" s="12">
        <f>E47-C47</f>
        <v>4012.4000000000015</v>
      </c>
      <c r="E47" s="12">
        <v>58255.6</v>
      </c>
      <c r="F47" s="12">
        <f>G47-E47</f>
        <v>2396.3000000000029</v>
      </c>
      <c r="G47" s="12">
        <v>60651.9</v>
      </c>
      <c r="H47" s="12">
        <f>I47-G47</f>
        <v>1090.0999999999985</v>
      </c>
      <c r="I47" s="12">
        <v>61742</v>
      </c>
      <c r="J47" s="12">
        <f>K47-I47</f>
        <v>-226.40000000000146</v>
      </c>
      <c r="K47" s="12">
        <v>61515.6</v>
      </c>
      <c r="L47" s="16">
        <v>61515.6</v>
      </c>
    </row>
    <row r="48" spans="1:12" s="7" customFormat="1" ht="17.25" customHeight="1" x14ac:dyDescent="0.25">
      <c r="A48" s="10" t="s">
        <v>44</v>
      </c>
      <c r="B48" s="9" t="s">
        <v>43</v>
      </c>
      <c r="C48" s="8">
        <f>C49+C50</f>
        <v>246799.3</v>
      </c>
      <c r="D48" s="8">
        <f>D49+D50</f>
        <v>9452.7000000000116</v>
      </c>
      <c r="E48" s="8">
        <f>E49+E50</f>
        <v>256252</v>
      </c>
      <c r="F48" s="8">
        <f>F49+F50</f>
        <v>391.10000000000582</v>
      </c>
      <c r="G48" s="8">
        <f>G49+G50</f>
        <v>256643.1</v>
      </c>
      <c r="H48" s="8">
        <f>H49+H50</f>
        <v>23201.099999999977</v>
      </c>
      <c r="I48" s="8">
        <f>I49+I50</f>
        <v>279844.2</v>
      </c>
      <c r="J48" s="8">
        <f>J49+J50</f>
        <v>4556.2000000000116</v>
      </c>
      <c r="K48" s="8">
        <f>K49+K50</f>
        <v>284400.40000000002</v>
      </c>
      <c r="L48" s="8">
        <f>L49+L50</f>
        <v>284400.40000000002</v>
      </c>
    </row>
    <row r="49" spans="1:12" ht="15.75" customHeight="1" x14ac:dyDescent="0.25">
      <c r="A49" s="14" t="s">
        <v>42</v>
      </c>
      <c r="B49" s="13" t="s">
        <v>41</v>
      </c>
      <c r="C49" s="16">
        <v>246569.9</v>
      </c>
      <c r="D49" s="12">
        <f>E49-C49</f>
        <v>9452.7000000000116</v>
      </c>
      <c r="E49" s="12">
        <v>256022.6</v>
      </c>
      <c r="F49" s="12">
        <f>G49-E49</f>
        <v>391.10000000000582</v>
      </c>
      <c r="G49" s="12">
        <v>256413.7</v>
      </c>
      <c r="H49" s="12">
        <f>I49-G49</f>
        <v>23201.099999999977</v>
      </c>
      <c r="I49" s="12">
        <v>279614.8</v>
      </c>
      <c r="J49" s="12">
        <f>K49-I49</f>
        <v>4556.2000000000116</v>
      </c>
      <c r="K49" s="12">
        <v>284171</v>
      </c>
      <c r="L49" s="16">
        <v>284171</v>
      </c>
    </row>
    <row r="50" spans="1:12" ht="26.25" customHeight="1" x14ac:dyDescent="0.25">
      <c r="A50" s="14" t="s">
        <v>40</v>
      </c>
      <c r="B50" s="13" t="s">
        <v>39</v>
      </c>
      <c r="C50" s="16">
        <v>229.4</v>
      </c>
      <c r="D50" s="12">
        <f>E50-C50</f>
        <v>0</v>
      </c>
      <c r="E50" s="12">
        <v>229.4</v>
      </c>
      <c r="F50" s="12">
        <f>G50-E50</f>
        <v>0</v>
      </c>
      <c r="G50" s="12">
        <v>229.4</v>
      </c>
      <c r="H50" s="12">
        <f>I50-G50</f>
        <v>0</v>
      </c>
      <c r="I50" s="12">
        <v>229.4</v>
      </c>
      <c r="J50" s="12">
        <f>K50-I50</f>
        <v>0</v>
      </c>
      <c r="K50" s="12">
        <v>229.4</v>
      </c>
      <c r="L50" s="16">
        <v>229.4</v>
      </c>
    </row>
    <row r="51" spans="1:12" s="7" customFormat="1" ht="16.5" customHeight="1" x14ac:dyDescent="0.25">
      <c r="A51" s="10" t="s">
        <v>38</v>
      </c>
      <c r="B51" s="9" t="s">
        <v>37</v>
      </c>
      <c r="C51" s="8">
        <f>C52</f>
        <v>888.4</v>
      </c>
      <c r="D51" s="8">
        <f>D52</f>
        <v>0</v>
      </c>
      <c r="E51" s="8">
        <f>E52</f>
        <v>888.4</v>
      </c>
      <c r="F51" s="8">
        <f>F52</f>
        <v>0</v>
      </c>
      <c r="G51" s="8">
        <f>G52</f>
        <v>888.4</v>
      </c>
      <c r="H51" s="8">
        <f>H52</f>
        <v>0</v>
      </c>
      <c r="I51" s="8">
        <f>I52</f>
        <v>888.4</v>
      </c>
      <c r="J51" s="8">
        <f>J52</f>
        <v>0</v>
      </c>
      <c r="K51" s="8">
        <f>K52</f>
        <v>888.4</v>
      </c>
      <c r="L51" s="8">
        <f>L52</f>
        <v>888.4</v>
      </c>
    </row>
    <row r="52" spans="1:12" ht="26.4" x14ac:dyDescent="0.25">
      <c r="A52" s="14" t="s">
        <v>36</v>
      </c>
      <c r="B52" s="13" t="s">
        <v>35</v>
      </c>
      <c r="C52" s="16">
        <v>888.4</v>
      </c>
      <c r="D52" s="12">
        <f>E52-C52</f>
        <v>0</v>
      </c>
      <c r="E52" s="12">
        <v>888.4</v>
      </c>
      <c r="F52" s="12">
        <f>G52-E52</f>
        <v>0</v>
      </c>
      <c r="G52" s="12">
        <v>888.4</v>
      </c>
      <c r="H52" s="12">
        <f>I52-G52</f>
        <v>0</v>
      </c>
      <c r="I52" s="12">
        <v>888.4</v>
      </c>
      <c r="J52" s="12">
        <f>K52-I52</f>
        <v>0</v>
      </c>
      <c r="K52" s="12">
        <v>888.4</v>
      </c>
      <c r="L52" s="17">
        <v>888.4</v>
      </c>
    </row>
    <row r="53" spans="1:12" s="7" customFormat="1" ht="17.25" customHeight="1" x14ac:dyDescent="0.25">
      <c r="A53" s="10" t="s">
        <v>34</v>
      </c>
      <c r="B53" s="9" t="s">
        <v>33</v>
      </c>
      <c r="C53" s="8">
        <f>C54+C55+C56+C57</f>
        <v>162116</v>
      </c>
      <c r="D53" s="8">
        <f>D54+D55+D56+D57</f>
        <v>6835.4000000000015</v>
      </c>
      <c r="E53" s="8">
        <f>E54+E55+E56+E57</f>
        <v>168951.4</v>
      </c>
      <c r="F53" s="8">
        <f>F54+F55+F56+F57</f>
        <v>13657.099999999991</v>
      </c>
      <c r="G53" s="8">
        <f>G54+G55+G56+G57</f>
        <v>182608.5</v>
      </c>
      <c r="H53" s="8">
        <f>H54+H55+H56+H57</f>
        <v>23688.3</v>
      </c>
      <c r="I53" s="8">
        <f>I54+I55+I56+I57</f>
        <v>206296.80000000002</v>
      </c>
      <c r="J53" s="8">
        <f>J54+J55+J56+J57</f>
        <v>10.600000000005821</v>
      </c>
      <c r="K53" s="8">
        <f>K54+K55+K56+K57</f>
        <v>206307.40000000002</v>
      </c>
      <c r="L53" s="8">
        <f>L54+L55+L56+L57</f>
        <v>189715.80000000002</v>
      </c>
    </row>
    <row r="54" spans="1:12" ht="16.95" customHeight="1" x14ac:dyDescent="0.25">
      <c r="A54" s="14" t="s">
        <v>32</v>
      </c>
      <c r="B54" s="13" t="s">
        <v>31</v>
      </c>
      <c r="C54" s="16">
        <v>5000</v>
      </c>
      <c r="D54" s="12">
        <f>E54-C54</f>
        <v>4000</v>
      </c>
      <c r="E54" s="12">
        <v>9000</v>
      </c>
      <c r="F54" s="12">
        <f>G54-E54</f>
        <v>0</v>
      </c>
      <c r="G54" s="12">
        <v>9000</v>
      </c>
      <c r="H54" s="12">
        <f>I54-G54</f>
        <v>2234</v>
      </c>
      <c r="I54" s="12">
        <v>11234</v>
      </c>
      <c r="J54" s="12">
        <f>K54-I54</f>
        <v>0</v>
      </c>
      <c r="K54" s="12">
        <v>11234</v>
      </c>
      <c r="L54" s="16">
        <v>11234</v>
      </c>
    </row>
    <row r="55" spans="1:12" ht="27" customHeight="1" x14ac:dyDescent="0.25">
      <c r="A55" s="14" t="s">
        <v>30</v>
      </c>
      <c r="B55" s="13" t="s">
        <v>29</v>
      </c>
      <c r="C55" s="16">
        <v>11968.3</v>
      </c>
      <c r="D55" s="12">
        <f>E55-C55</f>
        <v>2835.4000000000015</v>
      </c>
      <c r="E55" s="12">
        <v>14803.7</v>
      </c>
      <c r="F55" s="12">
        <f>G55-E55</f>
        <v>0</v>
      </c>
      <c r="G55" s="12">
        <v>14803.7</v>
      </c>
      <c r="H55" s="12">
        <f>I55-G55</f>
        <v>0</v>
      </c>
      <c r="I55" s="12">
        <v>14803.7</v>
      </c>
      <c r="J55" s="12">
        <f>K55-I55</f>
        <v>0</v>
      </c>
      <c r="K55" s="12">
        <v>14803.7</v>
      </c>
      <c r="L55" s="16">
        <v>628.1</v>
      </c>
    </row>
    <row r="56" spans="1:12" ht="17.399999999999999" customHeight="1" x14ac:dyDescent="0.25">
      <c r="A56" s="14" t="s">
        <v>28</v>
      </c>
      <c r="B56" s="13" t="s">
        <v>27</v>
      </c>
      <c r="C56" s="16">
        <v>121167.3</v>
      </c>
      <c r="D56" s="12">
        <f>E56-C56</f>
        <v>0</v>
      </c>
      <c r="E56" s="12">
        <v>121167.3</v>
      </c>
      <c r="F56" s="12">
        <f>G56-E56</f>
        <v>13657.099999999991</v>
      </c>
      <c r="G56" s="12">
        <v>134824.4</v>
      </c>
      <c r="H56" s="12">
        <f>I56-G56</f>
        <v>21475.5</v>
      </c>
      <c r="I56" s="12">
        <v>156299.9</v>
      </c>
      <c r="J56" s="12">
        <f>K56-I56</f>
        <v>10.600000000005821</v>
      </c>
      <c r="K56" s="12">
        <v>156310.5</v>
      </c>
      <c r="L56" s="16">
        <v>156107.20000000001</v>
      </c>
    </row>
    <row r="57" spans="1:12" ht="28.95" customHeight="1" x14ac:dyDescent="0.25">
      <c r="A57" s="14" t="s">
        <v>26</v>
      </c>
      <c r="B57" s="13" t="s">
        <v>25</v>
      </c>
      <c r="C57" s="16">
        <v>23980.400000000001</v>
      </c>
      <c r="D57" s="12">
        <f>E57-C57</f>
        <v>0</v>
      </c>
      <c r="E57" s="12">
        <v>23980.400000000001</v>
      </c>
      <c r="F57" s="12">
        <f>G57-E57</f>
        <v>0</v>
      </c>
      <c r="G57" s="12">
        <v>23980.400000000001</v>
      </c>
      <c r="H57" s="12">
        <f>I57-G57</f>
        <v>-21.200000000000728</v>
      </c>
      <c r="I57" s="12">
        <v>23959.200000000001</v>
      </c>
      <c r="J57" s="12">
        <f>K57-I57</f>
        <v>0</v>
      </c>
      <c r="K57" s="12">
        <v>23959.200000000001</v>
      </c>
      <c r="L57" s="16">
        <v>21746.5</v>
      </c>
    </row>
    <row r="58" spans="1:12" s="7" customFormat="1" ht="27.75" customHeight="1" x14ac:dyDescent="0.25">
      <c r="A58" s="10" t="s">
        <v>24</v>
      </c>
      <c r="B58" s="9" t="s">
        <v>23</v>
      </c>
      <c r="C58" s="8">
        <f>C59+C60</f>
        <v>240301.2</v>
      </c>
      <c r="D58" s="8">
        <f>D59+D60</f>
        <v>5036</v>
      </c>
      <c r="E58" s="8">
        <f>E59+E60</f>
        <v>245337.2</v>
      </c>
      <c r="F58" s="8">
        <f>F59+F60</f>
        <v>2648.8999999999942</v>
      </c>
      <c r="G58" s="8">
        <v>248052.5</v>
      </c>
      <c r="H58" s="8">
        <f>H59+H60</f>
        <v>12884.100000000006</v>
      </c>
      <c r="I58" s="8">
        <v>260930.4</v>
      </c>
      <c r="J58" s="8">
        <f>J59+J60</f>
        <v>60.2</v>
      </c>
      <c r="K58" s="8">
        <f>K59+K60</f>
        <v>260930.40000000002</v>
      </c>
      <c r="L58" s="8">
        <v>260930.4</v>
      </c>
    </row>
    <row r="59" spans="1:12" ht="17.25" customHeight="1" x14ac:dyDescent="0.25">
      <c r="A59" s="14" t="s">
        <v>22</v>
      </c>
      <c r="B59" s="13" t="s">
        <v>21</v>
      </c>
      <c r="C59" s="17">
        <v>240301.2</v>
      </c>
      <c r="D59" s="12">
        <f>E59-C59</f>
        <v>5036</v>
      </c>
      <c r="E59" s="12">
        <v>245337.2</v>
      </c>
      <c r="F59" s="12">
        <f>G59-E59</f>
        <v>2648.8999999999942</v>
      </c>
      <c r="G59" s="12">
        <v>247986.1</v>
      </c>
      <c r="H59" s="12">
        <f>I59-G59</f>
        <v>12884.100000000006</v>
      </c>
      <c r="I59" s="12">
        <v>260870.2</v>
      </c>
      <c r="J59" s="12">
        <f>K59-I59</f>
        <v>0</v>
      </c>
      <c r="K59" s="12">
        <v>260870.2</v>
      </c>
      <c r="L59" s="16">
        <v>260870.2</v>
      </c>
    </row>
    <row r="60" spans="1:12" ht="17.25" customHeight="1" x14ac:dyDescent="0.25">
      <c r="A60" s="14" t="s">
        <v>20</v>
      </c>
      <c r="B60" s="13" t="s">
        <v>19</v>
      </c>
      <c r="C60" s="17">
        <v>0</v>
      </c>
      <c r="D60" s="12">
        <f>E60-C60</f>
        <v>0</v>
      </c>
      <c r="E60" s="12">
        <v>0</v>
      </c>
      <c r="F60" s="12">
        <f>G60-E60</f>
        <v>0</v>
      </c>
      <c r="G60" s="12">
        <v>0</v>
      </c>
      <c r="H60" s="12">
        <f>I60-G60</f>
        <v>0</v>
      </c>
      <c r="I60" s="12">
        <v>0</v>
      </c>
      <c r="J60" s="12">
        <f>K60-I60</f>
        <v>60.2</v>
      </c>
      <c r="K60" s="12">
        <v>60.2</v>
      </c>
      <c r="L60" s="16">
        <v>0</v>
      </c>
    </row>
    <row r="61" spans="1:12" s="7" customFormat="1" ht="27.75" customHeight="1" x14ac:dyDescent="0.25">
      <c r="A61" s="10" t="s">
        <v>18</v>
      </c>
      <c r="B61" s="9" t="s">
        <v>17</v>
      </c>
      <c r="C61" s="8">
        <f>C62+C63</f>
        <v>19479.2</v>
      </c>
      <c r="D61" s="8">
        <f>D62+D63</f>
        <v>3471.3999999999996</v>
      </c>
      <c r="E61" s="8">
        <f>E62+E63</f>
        <v>22950.6</v>
      </c>
      <c r="F61" s="8">
        <f>F62+F63</f>
        <v>-100.49999999999909</v>
      </c>
      <c r="G61" s="8">
        <f>G62+G63</f>
        <v>22850.1</v>
      </c>
      <c r="H61" s="8">
        <f>H62+H63</f>
        <v>2493.2999999999993</v>
      </c>
      <c r="I61" s="8">
        <f>I62+I63</f>
        <v>25343.4</v>
      </c>
      <c r="J61" s="8">
        <f>J62+J63</f>
        <v>366.10000000000218</v>
      </c>
      <c r="K61" s="8">
        <f>K62+K63</f>
        <v>25709.5</v>
      </c>
      <c r="L61" s="8">
        <f>L62+L63</f>
        <v>25709.5</v>
      </c>
    </row>
    <row r="62" spans="1:12" ht="27.75" customHeight="1" x14ac:dyDescent="0.25">
      <c r="A62" s="14" t="s">
        <v>16</v>
      </c>
      <c r="B62" s="13" t="s">
        <v>15</v>
      </c>
      <c r="C62" s="16">
        <v>14882.4</v>
      </c>
      <c r="D62" s="12">
        <f>E62-C62</f>
        <v>1971.3999999999996</v>
      </c>
      <c r="E62" s="12">
        <v>16853.8</v>
      </c>
      <c r="F62" s="12">
        <f>G62-E62</f>
        <v>-9.9999999998544808E-2</v>
      </c>
      <c r="G62" s="12">
        <v>16853.7</v>
      </c>
      <c r="H62" s="12">
        <f>I62-G62</f>
        <v>2434.5999999999985</v>
      </c>
      <c r="I62" s="12">
        <v>19288.3</v>
      </c>
      <c r="J62" s="12">
        <f>K62-I62</f>
        <v>246.10000000000218</v>
      </c>
      <c r="K62" s="12">
        <v>19534.400000000001</v>
      </c>
      <c r="L62" s="16">
        <v>19534.400000000001</v>
      </c>
    </row>
    <row r="63" spans="1:12" ht="30.6" customHeight="1" x14ac:dyDescent="0.25">
      <c r="A63" s="14" t="s">
        <v>14</v>
      </c>
      <c r="B63" s="13" t="s">
        <v>13</v>
      </c>
      <c r="C63" s="16">
        <v>4596.8</v>
      </c>
      <c r="D63" s="12">
        <f>E63-C63</f>
        <v>1500</v>
      </c>
      <c r="E63" s="12">
        <v>6096.8</v>
      </c>
      <c r="F63" s="12">
        <f>G63-E63</f>
        <v>-100.40000000000055</v>
      </c>
      <c r="G63" s="12">
        <v>5996.4</v>
      </c>
      <c r="H63" s="12">
        <f>I63-G63</f>
        <v>58.700000000000728</v>
      </c>
      <c r="I63" s="12">
        <v>6055.1</v>
      </c>
      <c r="J63" s="12">
        <f>K63-I63</f>
        <v>120</v>
      </c>
      <c r="K63" s="12">
        <v>6175.1</v>
      </c>
      <c r="L63" s="16">
        <v>6175.1</v>
      </c>
    </row>
    <row r="64" spans="1:12" s="7" customFormat="1" ht="41.25" customHeight="1" x14ac:dyDescent="0.25">
      <c r="A64" s="10" t="s">
        <v>12</v>
      </c>
      <c r="B64" s="9" t="s">
        <v>11</v>
      </c>
      <c r="C64" s="8">
        <f>C65</f>
        <v>4177</v>
      </c>
      <c r="D64" s="8">
        <f>D65</f>
        <v>0</v>
      </c>
      <c r="E64" s="8">
        <f>E65</f>
        <v>4177</v>
      </c>
      <c r="F64" s="8">
        <f>F65</f>
        <v>0</v>
      </c>
      <c r="G64" s="8">
        <f>G65</f>
        <v>4177</v>
      </c>
      <c r="H64" s="8">
        <f>H65</f>
        <v>-3545</v>
      </c>
      <c r="I64" s="8">
        <f>I65</f>
        <v>632</v>
      </c>
      <c r="J64" s="8">
        <f>J65</f>
        <v>57.899999999999977</v>
      </c>
      <c r="K64" s="8">
        <f>K65</f>
        <v>689.9</v>
      </c>
      <c r="L64" s="8">
        <f>L65</f>
        <v>689.9</v>
      </c>
    </row>
    <row r="65" spans="1:12" ht="43.95" customHeight="1" x14ac:dyDescent="0.25">
      <c r="A65" s="14" t="s">
        <v>10</v>
      </c>
      <c r="B65" s="13" t="s">
        <v>9</v>
      </c>
      <c r="C65" s="16">
        <v>4177</v>
      </c>
      <c r="D65" s="12">
        <f>E65-C65</f>
        <v>0</v>
      </c>
      <c r="E65" s="12">
        <v>4177</v>
      </c>
      <c r="F65" s="12">
        <f>G65-E65</f>
        <v>0</v>
      </c>
      <c r="G65" s="12">
        <v>4177</v>
      </c>
      <c r="H65" s="12">
        <f>I65-G65</f>
        <v>-3545</v>
      </c>
      <c r="I65" s="12">
        <v>632</v>
      </c>
      <c r="J65" s="12">
        <f>K65-I65</f>
        <v>57.899999999999977</v>
      </c>
      <c r="K65" s="12">
        <v>689.9</v>
      </c>
      <c r="L65" s="16">
        <v>689.9</v>
      </c>
    </row>
    <row r="66" spans="1:12" s="7" customFormat="1" ht="73.2" hidden="1" customHeight="1" x14ac:dyDescent="0.25">
      <c r="A66" s="10" t="s">
        <v>8</v>
      </c>
      <c r="B66" s="9" t="s">
        <v>7</v>
      </c>
      <c r="C66" s="8">
        <f>SUM(C67:C69)</f>
        <v>0</v>
      </c>
      <c r="D66" s="8">
        <f>E66-C66</f>
        <v>0</v>
      </c>
      <c r="E66" s="8">
        <f>SUM(E67:E69)</f>
        <v>0</v>
      </c>
      <c r="F66" s="8">
        <f>G66-E66</f>
        <v>0</v>
      </c>
      <c r="G66" s="8">
        <f>SUM(G67:G69)</f>
        <v>0</v>
      </c>
      <c r="H66" s="8">
        <f>I66-G66</f>
        <v>0</v>
      </c>
      <c r="I66" s="8">
        <f>SUM(I67:I69)</f>
        <v>0</v>
      </c>
      <c r="J66" s="8">
        <f>K66-I66</f>
        <v>0</v>
      </c>
      <c r="K66" s="8">
        <f>SUM(K67:K69)</f>
        <v>0</v>
      </c>
      <c r="L66" s="15"/>
    </row>
    <row r="67" spans="1:12" ht="66" hidden="1" x14ac:dyDescent="0.25">
      <c r="A67" s="14" t="s">
        <v>6</v>
      </c>
      <c r="B67" s="13" t="s">
        <v>5</v>
      </c>
      <c r="C67" s="12"/>
      <c r="D67" s="12">
        <f>E67-C67</f>
        <v>0</v>
      </c>
      <c r="E67" s="12"/>
      <c r="F67" s="12">
        <f>G67-E67</f>
        <v>0</v>
      </c>
      <c r="G67" s="12"/>
      <c r="H67" s="12">
        <f>I67-G67</f>
        <v>0</v>
      </c>
      <c r="I67" s="12"/>
      <c r="J67" s="12">
        <f>K67-I67</f>
        <v>0</v>
      </c>
      <c r="K67" s="12"/>
      <c r="L67" s="11"/>
    </row>
    <row r="68" spans="1:12" ht="16.5" hidden="1" customHeight="1" x14ac:dyDescent="0.25">
      <c r="A68" s="14" t="s">
        <v>4</v>
      </c>
      <c r="B68" s="13" t="s">
        <v>3</v>
      </c>
      <c r="C68" s="12"/>
      <c r="D68" s="12">
        <f>E68-C68</f>
        <v>0</v>
      </c>
      <c r="E68" s="12"/>
      <c r="F68" s="12">
        <f>G68-E68</f>
        <v>0</v>
      </c>
      <c r="G68" s="12"/>
      <c r="H68" s="12">
        <f>I68-G68</f>
        <v>0</v>
      </c>
      <c r="I68" s="12"/>
      <c r="J68" s="12">
        <f>K68-I68</f>
        <v>0</v>
      </c>
      <c r="K68" s="12"/>
      <c r="L68" s="11"/>
    </row>
    <row r="69" spans="1:12" ht="40.5" hidden="1" customHeight="1" x14ac:dyDescent="0.25">
      <c r="A69" s="14" t="s">
        <v>2</v>
      </c>
      <c r="B69" s="13" t="s">
        <v>1</v>
      </c>
      <c r="C69" s="12"/>
      <c r="D69" s="12">
        <f>E69-C69</f>
        <v>0</v>
      </c>
      <c r="E69" s="12"/>
      <c r="F69" s="12">
        <f>G69-E69</f>
        <v>0</v>
      </c>
      <c r="G69" s="12"/>
      <c r="H69" s="12">
        <f>I69-G69</f>
        <v>0</v>
      </c>
      <c r="I69" s="12"/>
      <c r="J69" s="12">
        <f>K69-I69</f>
        <v>0</v>
      </c>
      <c r="K69" s="12"/>
      <c r="L69" s="11"/>
    </row>
    <row r="70" spans="1:12" s="7" customFormat="1" ht="26.25" customHeight="1" x14ac:dyDescent="0.25">
      <c r="A70" s="10" t="s">
        <v>0</v>
      </c>
      <c r="B70" s="9"/>
      <c r="C70" s="8">
        <f>[1]Доходы!C9-Расходы!C6</f>
        <v>-125045.90000000037</v>
      </c>
      <c r="D70" s="8">
        <f>[1]Доходы!D9-Расходы!D6</f>
        <v>-139951.70000000019</v>
      </c>
      <c r="E70" s="8">
        <f>[1]Доходы!E9-Расходы!E6</f>
        <v>-264997.60000000056</v>
      </c>
      <c r="F70" s="8">
        <f>[1]Доходы!F9-Расходы!F6</f>
        <v>-95682.799999998693</v>
      </c>
      <c r="G70" s="8">
        <f>[1]Доходы!G9-Расходы!G6</f>
        <v>-360680.39999999944</v>
      </c>
      <c r="H70" s="8">
        <f>[1]Доходы!H9-Расходы!H6</f>
        <v>-1.6880221664905548E-9</v>
      </c>
      <c r="I70" s="8">
        <f>[1]Доходы!I9-Расходы!I6</f>
        <v>-360680.4000000013</v>
      </c>
      <c r="J70" s="8">
        <f>[1]Доходы!J9-Расходы!J6</f>
        <v>3742.7999999985332</v>
      </c>
      <c r="K70" s="8">
        <f>[1]Доходы!K9-Расходы!K6</f>
        <v>-356937.60000000242</v>
      </c>
      <c r="L70" s="8">
        <f>[1]Доходы!L9-Расходы!L6</f>
        <v>-356937.70000000205</v>
      </c>
    </row>
    <row r="71" spans="1:12" ht="32.25" customHeight="1" x14ac:dyDescent="0.25">
      <c r="A71" s="6"/>
      <c r="B71" s="5"/>
      <c r="C71" s="4"/>
      <c r="D71" s="4"/>
      <c r="E71" s="4"/>
      <c r="F71" s="4"/>
      <c r="G71" s="4"/>
      <c r="H71" s="4"/>
      <c r="I71" s="4"/>
      <c r="J71" s="4"/>
      <c r="K71" s="4"/>
    </row>
    <row r="72" spans="1:12" x14ac:dyDescent="0.25">
      <c r="C72" s="3"/>
      <c r="D72" s="3"/>
      <c r="E72" s="3"/>
      <c r="F72" s="3"/>
      <c r="G72" s="3"/>
      <c r="H72" s="3"/>
      <c r="I72" s="3"/>
      <c r="J72" s="3"/>
      <c r="K72" s="3"/>
    </row>
    <row r="75" spans="1:12" s="2" customFormat="1" x14ac:dyDescent="0.25"/>
  </sheetData>
  <mergeCells count="13">
    <mergeCell ref="H3:H4"/>
    <mergeCell ref="J3:J4"/>
    <mergeCell ref="K3:K4"/>
    <mergeCell ref="A1:L1"/>
    <mergeCell ref="L3:L4"/>
    <mergeCell ref="A3:A4"/>
    <mergeCell ref="B3:B4"/>
    <mergeCell ref="C3:C4"/>
    <mergeCell ref="G3:G4"/>
    <mergeCell ref="E3:E4"/>
    <mergeCell ref="I3:I4"/>
    <mergeCell ref="D3:D4"/>
    <mergeCell ref="F3:F4"/>
  </mergeCells>
  <pageMargins left="0.43307086614173229" right="0.23622047244094491" top="0.35433070866141736" bottom="0.35433070866141736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2022-04-29T17:32:13Z</dcterms:created>
  <dcterms:modified xsi:type="dcterms:W3CDTF">2022-04-29T17:33:50Z</dcterms:modified>
</cp:coreProperties>
</file>